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01.07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<sst xmlns="http://schemas.openxmlformats.org/spreadsheetml/2006/main" count="133" uniqueCount="128">
  <si>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</si>
  <si>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</si>
  <si>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</si>
  <si>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</si>
  <si>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</si>
  <si>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</si>
  <si>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</si>
  <si>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</si>
  <si>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</si>
  <si>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</si>
  <si>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</si>
  <si>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</si>
  <si>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</si>
  <si>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</si>
  <si>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</si>
  <si>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</si>
  <si>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</si>
  <si>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</si>
  <si>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</si>
  <si>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</si>
  <si>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</si>
  <si>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</si>
  <si>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</si>
  <si>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</si>
  <si>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</si>
  <si>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</si>
  <si>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</si>
  <si>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</si>
  <si>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</si>
  <si>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</si>
  <si>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</si>
  <si>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</si>
  <si>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</si>
  <si>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</si>
  <si>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</si>
  <si>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</si>
  <si>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</si>
  <si>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</si>
  <si>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</si>
  <si>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</si>
  <si>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</si>
  <si>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</si>
  <si>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</si>
  <si>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</si>
  <si>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</si>
  <si>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</si>
  <si>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</si>
  <si>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</si>
  <si>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</si>
  <si>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</si>
  <si>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</si>
  <si>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</si>
  <si>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</si>
  <si>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</si>
  <si>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</si>
  <si>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</si>
  <si>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</si>
  <si>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</si>
  <si>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</si>
  <si>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</si>
  <si>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</si>
  <si>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</si>
  <si>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</si>
  <si>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</si>
  <si>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</si>
  <si>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</si>
  <si>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</si>
  <si>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</si>
  <si>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</si>
  <si>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</si>
  <si>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</si>
  <si>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</si>
  <si>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</si>
  <si>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</si>
  <si>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</si>
  <si>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</si>
  <si>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</si>
  <si>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</si>
  <si>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</si>
  <si>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</si>
  <si>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</si>
  <si>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</si>
  <si>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</si>
  <si>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</si>
  <si>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</si>
  <si>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</si>
  <si>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</si>
  <si>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</si>
  <si>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</si>
  <si>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</si>
  <si>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</si>
  <si>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</si>
  <si>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</si>
  <si>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</si>
  <si>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</si>
  <si>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</si>
  <si>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</si>
  <si>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</si>
  <si>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</si>
  <si>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</si>
  <si>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</si>
  <si>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</si>
  <si>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r>
      <t xml:space="preserve">  </t>
    </r>
    <r>
      <rPr>
        <sz val="9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</si>
  <si>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9"/>
        <rFont val="Arial Cyr"/>
        <family val="0"/>
      </rPr>
      <t>Иные межбюджетные трансферты</t>
    </r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</si>
  <si>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</si>
  <si>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</si>
  <si>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 xml:space="preserve">Утверж. план на 2012 г </t>
  </si>
  <si>
    <t>Уточ.     план на 2012 г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</si>
  <si>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</si>
  <si>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</si>
  <si>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</si>
  <si>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</si>
  <si>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</si>
  <si>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</si>
  <si>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</si>
  <si>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</si>
  <si>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</si>
  <si>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</si>
  <si>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</si>
  <si>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</si>
  <si>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</si>
  <si>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</si>
  <si>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</si>
  <si>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АНАЛИЗ ИСПОЛНЕНИЯ БЮДЖЕТА   АСАНОВСКОГО  ПОСЕЛЕНИЯ НА 01.07.2012 г.</t>
  </si>
  <si>
    <t>Исполнено на 01.07.12</t>
  </si>
  <si>
    <t>Исполнено на 01.07.11</t>
  </si>
  <si>
    <t>св2раз</t>
  </si>
  <si>
    <t>св6раз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</si>
</sst>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7"/>
      <name val="Arial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49" fontId="11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5" fillId="0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64" fontId="7" fillId="3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F73" sqref="F73"/>
    </sheetView>
  </sheetViews>
  <sheetFormatPr defaultColWidth="9.00390625" defaultRowHeight="12.75"/>
  <cols>
    <col min="1" max="1" width="36.00390625" style="15" customWidth="1"/>
    <col min="2" max="2" width="23.75390625" style="15" customWidth="1"/>
    <col min="3" max="3" width="7.00390625" style="5" customWidth="1"/>
    <col min="4" max="4" width="7.75390625" style="5" customWidth="1"/>
    <col min="5" max="5" width="7.875" style="5" customWidth="1"/>
    <col min="6" max="6" width="7.625" style="5" customWidth="1"/>
    <col min="7" max="7" width="6.00390625" style="15" customWidth="1"/>
    <col min="8" max="8" width="5.875" style="15" customWidth="1"/>
    <col min="9" max="9" width="6.25390625" style="15" customWidth="1"/>
    <col min="10" max="16384" width="9.125" style="15" customWidth="1"/>
  </cols>
  <sheetData>
    <row r="1" spans="1:9" ht="16.5" customHeight="1">
      <c r="A1" s="63" t="s">
        <v>123</v>
      </c>
      <c r="B1" s="63"/>
      <c r="C1" s="63"/>
      <c r="D1" s="63"/>
      <c r="E1" s="63"/>
      <c r="F1" s="63"/>
      <c r="G1" s="63"/>
      <c r="H1" s="63"/>
      <c r="I1" s="63"/>
    </row>
    <row r="2" spans="7:8" ht="12">
      <c r="G2" s="64" t="s">
        <v>25</v>
      </c>
      <c r="H2" s="64"/>
    </row>
    <row r="3" spans="1:9" ht="54.75" customHeight="1">
      <c r="A3" s="16" t="s">
        <v>0</v>
      </c>
      <c r="B3" s="16" t="s">
        <v>27</v>
      </c>
      <c r="C3" s="6" t="s">
        <v>106</v>
      </c>
      <c r="D3" s="6" t="s">
        <v>107</v>
      </c>
      <c r="E3" s="6" t="s">
        <v>124</v>
      </c>
      <c r="F3" s="6" t="s">
        <v>125</v>
      </c>
      <c r="G3" s="28" t="s">
        <v>57</v>
      </c>
      <c r="H3" s="28" t="s">
        <v>46</v>
      </c>
      <c r="I3" s="28" t="s">
        <v>108</v>
      </c>
    </row>
    <row r="4" spans="1:9" ht="16.5" customHeight="1">
      <c r="A4" s="17" t="s">
        <v>1</v>
      </c>
      <c r="B4" s="17"/>
      <c r="C4" s="7">
        <f>C5+C16</f>
        <v>420</v>
      </c>
      <c r="D4" s="7">
        <f>D5+D16</f>
        <v>420</v>
      </c>
      <c r="E4" s="7">
        <f>E5+E16</f>
        <v>169.29999999999998</v>
      </c>
      <c r="F4" s="7">
        <f>F5+F16</f>
        <v>158.8</v>
      </c>
      <c r="G4" s="29">
        <f aca="true" t="shared" si="0" ref="G4:G67">E4/C4*100</f>
        <v>40.3095238095238</v>
      </c>
      <c r="H4" s="30">
        <f aca="true" t="shared" si="1" ref="H4:H67">E4/D4*100</f>
        <v>40.3095238095238</v>
      </c>
      <c r="I4" s="30">
        <f aca="true" t="shared" si="2" ref="I4:I67">E4/F4*100</f>
        <v>106.61209068010074</v>
      </c>
    </row>
    <row r="5" spans="1:9" ht="12">
      <c r="A5" s="18" t="s">
        <v>19</v>
      </c>
      <c r="B5" s="17"/>
      <c r="C5" s="7">
        <f>C6+C8+C10+C15</f>
        <v>399</v>
      </c>
      <c r="D5" s="7">
        <f>D6+D8+D10+D15</f>
        <v>399</v>
      </c>
      <c r="E5" s="7">
        <f>E6+E8+E10+E15</f>
        <v>167.49999999999997</v>
      </c>
      <c r="F5" s="7">
        <f>F6+F8+F10+F15</f>
        <v>138.10000000000002</v>
      </c>
      <c r="G5" s="29">
        <f t="shared" si="0"/>
        <v>41.97994987468671</v>
      </c>
      <c r="H5" s="30">
        <f t="shared" si="1"/>
        <v>41.97994987468671</v>
      </c>
      <c r="I5" s="30">
        <f t="shared" si="2"/>
        <v>121.28892107168714</v>
      </c>
    </row>
    <row r="6" spans="1:9" ht="12">
      <c r="A6" s="19" t="s">
        <v>2</v>
      </c>
      <c r="B6" s="31" t="s">
        <v>28</v>
      </c>
      <c r="C6" s="8">
        <f>C7</f>
        <v>143.7</v>
      </c>
      <c r="D6" s="8">
        <f>D7</f>
        <v>143.7</v>
      </c>
      <c r="E6" s="8">
        <f>E7</f>
        <v>68.3</v>
      </c>
      <c r="F6" s="8">
        <f>F7</f>
        <v>56.9</v>
      </c>
      <c r="G6" s="29">
        <f t="shared" si="0"/>
        <v>47.529575504523315</v>
      </c>
      <c r="H6" s="30">
        <f t="shared" si="1"/>
        <v>47.529575504523315</v>
      </c>
      <c r="I6" s="30">
        <f t="shared" si="2"/>
        <v>120.03514938488576</v>
      </c>
    </row>
    <row r="7" spans="1:9" ht="12">
      <c r="A7" s="20" t="s">
        <v>3</v>
      </c>
      <c r="B7" s="16" t="s">
        <v>53</v>
      </c>
      <c r="C7" s="9">
        <v>143.7</v>
      </c>
      <c r="D7" s="9">
        <v>143.7</v>
      </c>
      <c r="E7" s="9">
        <v>68.3</v>
      </c>
      <c r="F7" s="9">
        <v>56.9</v>
      </c>
      <c r="G7" s="29">
        <f t="shared" si="0"/>
        <v>47.529575504523315</v>
      </c>
      <c r="H7" s="30">
        <f t="shared" si="1"/>
        <v>47.529575504523315</v>
      </c>
      <c r="I7" s="30">
        <f t="shared" si="2"/>
        <v>120.03514938488576</v>
      </c>
    </row>
    <row r="8" spans="1:9" ht="12">
      <c r="A8" s="19" t="s">
        <v>4</v>
      </c>
      <c r="B8" s="31" t="s">
        <v>29</v>
      </c>
      <c r="C8" s="8">
        <f>C9</f>
        <v>49.3</v>
      </c>
      <c r="D8" s="8">
        <f>D9</f>
        <v>49.3</v>
      </c>
      <c r="E8" s="8">
        <f>E9</f>
        <v>75.8</v>
      </c>
      <c r="F8" s="8">
        <f>F9</f>
        <v>26.8</v>
      </c>
      <c r="G8" s="29">
        <f t="shared" si="0"/>
        <v>153.7525354969574</v>
      </c>
      <c r="H8" s="30">
        <f t="shared" si="1"/>
        <v>153.7525354969574</v>
      </c>
      <c r="I8" s="30" t="s">
        <v>126</v>
      </c>
    </row>
    <row r="9" spans="1:9" ht="11.25" customHeight="1">
      <c r="A9" s="21" t="s">
        <v>5</v>
      </c>
      <c r="B9" s="28" t="s">
        <v>54</v>
      </c>
      <c r="C9" s="9">
        <v>49.3</v>
      </c>
      <c r="D9" s="9">
        <v>49.3</v>
      </c>
      <c r="E9" s="9">
        <v>75.8</v>
      </c>
      <c r="F9" s="9">
        <v>26.8</v>
      </c>
      <c r="G9" s="29">
        <f t="shared" si="0"/>
        <v>153.7525354969574</v>
      </c>
      <c r="H9" s="30">
        <f t="shared" si="1"/>
        <v>153.7525354969574</v>
      </c>
      <c r="I9" s="30" t="s">
        <v>126</v>
      </c>
    </row>
    <row r="10" spans="1:9" ht="11.25" customHeight="1">
      <c r="A10" s="22" t="s">
        <v>6</v>
      </c>
      <c r="B10" s="34" t="s">
        <v>30</v>
      </c>
      <c r="C10" s="8">
        <f>C11+C12</f>
        <v>201</v>
      </c>
      <c r="D10" s="8">
        <f>D11+D12</f>
        <v>201</v>
      </c>
      <c r="E10" s="8">
        <f>E11+E12</f>
        <v>20.7</v>
      </c>
      <c r="F10" s="8">
        <f>F11+F12</f>
        <v>46.900000000000006</v>
      </c>
      <c r="G10" s="29">
        <f t="shared" si="0"/>
        <v>10.298507462686567</v>
      </c>
      <c r="H10" s="30">
        <f t="shared" si="1"/>
        <v>10.298507462686567</v>
      </c>
      <c r="I10" s="30">
        <f t="shared" si="2"/>
        <v>44.13646055437099</v>
      </c>
    </row>
    <row r="11" spans="1:9" ht="12.75" customHeight="1">
      <c r="A11" s="21" t="s">
        <v>7</v>
      </c>
      <c r="B11" s="28" t="s">
        <v>31</v>
      </c>
      <c r="C11" s="9">
        <v>50</v>
      </c>
      <c r="D11" s="9">
        <v>50</v>
      </c>
      <c r="E11" s="9">
        <v>0.1</v>
      </c>
      <c r="F11" s="9">
        <v>0.7</v>
      </c>
      <c r="G11" s="29">
        <f t="shared" si="0"/>
        <v>0.2</v>
      </c>
      <c r="H11" s="30">
        <f t="shared" si="1"/>
        <v>0.2</v>
      </c>
      <c r="I11" s="30">
        <f t="shared" si="2"/>
        <v>14.285714285714288</v>
      </c>
    </row>
    <row r="12" spans="1:9" ht="12.75" customHeight="1">
      <c r="A12" s="22" t="s">
        <v>22</v>
      </c>
      <c r="B12" s="34" t="s">
        <v>76</v>
      </c>
      <c r="C12" s="7">
        <f>C13+C14</f>
        <v>151</v>
      </c>
      <c r="D12" s="7">
        <f>D13+D14</f>
        <v>151</v>
      </c>
      <c r="E12" s="7">
        <f>E13+E14</f>
        <v>20.599999999999998</v>
      </c>
      <c r="F12" s="7">
        <f>F13+F14</f>
        <v>46.2</v>
      </c>
      <c r="G12" s="29">
        <f t="shared" si="0"/>
        <v>13.642384105960264</v>
      </c>
      <c r="H12" s="30">
        <f t="shared" si="1"/>
        <v>13.642384105960264</v>
      </c>
      <c r="I12" s="30">
        <f t="shared" si="2"/>
        <v>44.58874458874458</v>
      </c>
    </row>
    <row r="13" spans="1:9" ht="15.75" customHeight="1">
      <c r="A13" s="21" t="s">
        <v>8</v>
      </c>
      <c r="B13" s="28" t="s">
        <v>32</v>
      </c>
      <c r="C13" s="9">
        <v>149</v>
      </c>
      <c r="D13" s="9">
        <v>149</v>
      </c>
      <c r="E13" s="9">
        <v>20.2</v>
      </c>
      <c r="F13" s="9">
        <v>45.6</v>
      </c>
      <c r="G13" s="29">
        <f t="shared" si="0"/>
        <v>13.557046979865772</v>
      </c>
      <c r="H13" s="30">
        <f t="shared" si="1"/>
        <v>13.557046979865772</v>
      </c>
      <c r="I13" s="30">
        <f t="shared" si="2"/>
        <v>44.29824561403509</v>
      </c>
    </row>
    <row r="14" spans="1:9" ht="12.75" customHeight="1">
      <c r="A14" s="21" t="s">
        <v>9</v>
      </c>
      <c r="B14" s="28" t="s">
        <v>33</v>
      </c>
      <c r="C14" s="9">
        <v>2</v>
      </c>
      <c r="D14" s="9">
        <v>2</v>
      </c>
      <c r="E14" s="9">
        <v>0.4</v>
      </c>
      <c r="F14" s="9">
        <v>0.6</v>
      </c>
      <c r="G14" s="29">
        <f t="shared" si="0"/>
        <v>20</v>
      </c>
      <c r="H14" s="30">
        <f t="shared" si="1"/>
        <v>20</v>
      </c>
      <c r="I14" s="30">
        <f t="shared" si="2"/>
        <v>66.66666666666667</v>
      </c>
    </row>
    <row r="15" spans="1:9" s="35" customFormat="1" ht="12.75" customHeight="1">
      <c r="A15" s="23" t="s">
        <v>68</v>
      </c>
      <c r="B15" s="4" t="s">
        <v>69</v>
      </c>
      <c r="C15" s="7">
        <v>5</v>
      </c>
      <c r="D15" s="7">
        <v>5</v>
      </c>
      <c r="E15" s="7">
        <v>2.7</v>
      </c>
      <c r="F15" s="7">
        <v>7.5</v>
      </c>
      <c r="G15" s="29">
        <f t="shared" si="0"/>
        <v>54</v>
      </c>
      <c r="H15" s="30">
        <f t="shared" si="1"/>
        <v>54</v>
      </c>
      <c r="I15" s="30">
        <f t="shared" si="2"/>
        <v>36.00000000000001</v>
      </c>
    </row>
    <row r="16" spans="1:9" ht="12">
      <c r="A16" s="23" t="s">
        <v>20</v>
      </c>
      <c r="B16" s="4"/>
      <c r="C16" s="7">
        <f>C17+C21+C25</f>
        <v>21</v>
      </c>
      <c r="D16" s="7">
        <f>D17+D21+D25</f>
        <v>21</v>
      </c>
      <c r="E16" s="7">
        <f>E21+E25+E17+E23+E24</f>
        <v>1.8</v>
      </c>
      <c r="F16" s="7">
        <f>F21+F25+F17+F23+F24</f>
        <v>20.7</v>
      </c>
      <c r="G16" s="29">
        <f t="shared" si="0"/>
        <v>8.571428571428571</v>
      </c>
      <c r="H16" s="30">
        <f t="shared" si="1"/>
        <v>8.571428571428571</v>
      </c>
      <c r="I16" s="30">
        <f t="shared" si="2"/>
        <v>8.695652173913045</v>
      </c>
    </row>
    <row r="17" spans="1:9" ht="48">
      <c r="A17" s="22" t="s">
        <v>10</v>
      </c>
      <c r="B17" s="34" t="s">
        <v>77</v>
      </c>
      <c r="C17" s="8">
        <f>C18</f>
        <v>21</v>
      </c>
      <c r="D17" s="8">
        <f>D18</f>
        <v>21</v>
      </c>
      <c r="E17" s="8">
        <f>E18+E19</f>
        <v>1.8</v>
      </c>
      <c r="F17" s="8">
        <f>F18</f>
        <v>7.7</v>
      </c>
      <c r="G17" s="29">
        <f t="shared" si="0"/>
        <v>8.571428571428571</v>
      </c>
      <c r="H17" s="30">
        <f t="shared" si="1"/>
        <v>8.571428571428571</v>
      </c>
      <c r="I17" s="30">
        <f t="shared" si="2"/>
        <v>23.376623376623375</v>
      </c>
    </row>
    <row r="18" spans="1:9" ht="45">
      <c r="A18" s="46" t="s">
        <v>56</v>
      </c>
      <c r="B18" s="28" t="s">
        <v>58</v>
      </c>
      <c r="C18" s="9">
        <v>21</v>
      </c>
      <c r="D18" s="9">
        <v>21</v>
      </c>
      <c r="E18" s="9">
        <v>1.8</v>
      </c>
      <c r="F18" s="9">
        <v>7.7</v>
      </c>
      <c r="G18" s="29">
        <f t="shared" si="0"/>
        <v>8.571428571428571</v>
      </c>
      <c r="H18" s="30">
        <f t="shared" si="1"/>
        <v>8.571428571428571</v>
      </c>
      <c r="I18" s="30">
        <f t="shared" si="2"/>
        <v>23.376623376623375</v>
      </c>
    </row>
    <row r="19" spans="1:9" ht="0.75" customHeight="1" hidden="1">
      <c r="A19" s="44" t="s">
        <v>104</v>
      </c>
      <c r="B19" s="43" t="s">
        <v>105</v>
      </c>
      <c r="C19" s="9"/>
      <c r="D19" s="9"/>
      <c r="E19" s="9">
        <v>0</v>
      </c>
      <c r="F19" s="9">
        <v>0</v>
      </c>
      <c r="G19" s="29" t="e">
        <f t="shared" si="0"/>
        <v>#DIV/0!</v>
      </c>
      <c r="H19" s="30" t="e">
        <f t="shared" si="1"/>
        <v>#DIV/0!</v>
      </c>
      <c r="I19" s="30" t="e">
        <f t="shared" si="2"/>
        <v>#DIV/0!</v>
      </c>
    </row>
    <row r="20" spans="1:9" ht="22.5" hidden="1">
      <c r="A20" s="50" t="s">
        <v>91</v>
      </c>
      <c r="B20" s="28" t="s">
        <v>92</v>
      </c>
      <c r="C20" s="9"/>
      <c r="D20" s="9"/>
      <c r="E20" s="9">
        <f>E21</f>
        <v>0</v>
      </c>
      <c r="F20" s="9">
        <f>F21</f>
        <v>0</v>
      </c>
      <c r="G20" s="29" t="e">
        <f t="shared" si="0"/>
        <v>#DIV/0!</v>
      </c>
      <c r="H20" s="30" t="e">
        <f t="shared" si="1"/>
        <v>#DIV/0!</v>
      </c>
      <c r="I20" s="30" t="e">
        <f t="shared" si="2"/>
        <v>#DIV/0!</v>
      </c>
    </row>
    <row r="21" spans="1:9" ht="24" hidden="1">
      <c r="A21" s="21" t="s">
        <v>78</v>
      </c>
      <c r="B21" s="28" t="s">
        <v>79</v>
      </c>
      <c r="C21" s="9">
        <v>0</v>
      </c>
      <c r="D21" s="9">
        <v>0</v>
      </c>
      <c r="E21" s="9">
        <v>0</v>
      </c>
      <c r="F21" s="9">
        <v>0</v>
      </c>
      <c r="G21" s="29" t="e">
        <f t="shared" si="0"/>
        <v>#DIV/0!</v>
      </c>
      <c r="H21" s="30" t="e">
        <f t="shared" si="1"/>
        <v>#DIV/0!</v>
      </c>
      <c r="I21" s="30" t="e">
        <f t="shared" si="2"/>
        <v>#DIV/0!</v>
      </c>
    </row>
    <row r="22" spans="1:9" ht="24" hidden="1">
      <c r="A22" s="23" t="s">
        <v>93</v>
      </c>
      <c r="B22" s="28" t="s">
        <v>94</v>
      </c>
      <c r="C22" s="9"/>
      <c r="D22" s="9"/>
      <c r="E22" s="9">
        <f>E23</f>
        <v>0</v>
      </c>
      <c r="F22" s="9"/>
      <c r="G22" s="29" t="e">
        <f t="shared" si="0"/>
        <v>#DIV/0!</v>
      </c>
      <c r="H22" s="30" t="e">
        <f t="shared" si="1"/>
        <v>#DIV/0!</v>
      </c>
      <c r="I22" s="30" t="e">
        <f t="shared" si="2"/>
        <v>#DIV/0!</v>
      </c>
    </row>
    <row r="23" spans="1:9" ht="35.25" customHeight="1">
      <c r="A23" s="21" t="s">
        <v>85</v>
      </c>
      <c r="B23" s="28" t="s">
        <v>86</v>
      </c>
      <c r="C23" s="9"/>
      <c r="D23" s="9"/>
      <c r="E23" s="9">
        <v>0</v>
      </c>
      <c r="F23" s="9">
        <v>13</v>
      </c>
      <c r="G23" s="29"/>
      <c r="H23" s="30"/>
      <c r="I23" s="30">
        <f t="shared" si="2"/>
        <v>0</v>
      </c>
    </row>
    <row r="24" spans="1:9" ht="24" hidden="1">
      <c r="A24" s="47" t="s">
        <v>114</v>
      </c>
      <c r="B24" s="48" t="s">
        <v>115</v>
      </c>
      <c r="C24" s="9"/>
      <c r="D24" s="9"/>
      <c r="E24" s="9"/>
      <c r="F24" s="9"/>
      <c r="G24" s="29" t="e">
        <f t="shared" si="0"/>
        <v>#DIV/0!</v>
      </c>
      <c r="H24" s="30" t="e">
        <f t="shared" si="1"/>
        <v>#DIV/0!</v>
      </c>
      <c r="I24" s="30" t="e">
        <f t="shared" si="2"/>
        <v>#DIV/0!</v>
      </c>
    </row>
    <row r="25" spans="1:9" ht="12" hidden="1">
      <c r="A25" s="21" t="s">
        <v>59</v>
      </c>
      <c r="B25" s="28" t="s">
        <v>60</v>
      </c>
      <c r="C25" s="9"/>
      <c r="D25" s="9"/>
      <c r="E25" s="9"/>
      <c r="F25" s="9">
        <v>0</v>
      </c>
      <c r="G25" s="29" t="e">
        <f t="shared" si="0"/>
        <v>#DIV/0!</v>
      </c>
      <c r="H25" s="30" t="e">
        <f t="shared" si="1"/>
        <v>#DIV/0!</v>
      </c>
      <c r="I25" s="30" t="e">
        <f t="shared" si="2"/>
        <v>#DIV/0!</v>
      </c>
    </row>
    <row r="26" spans="1:9" ht="18.75" customHeight="1">
      <c r="A26" s="22" t="s">
        <v>11</v>
      </c>
      <c r="B26" s="34" t="s">
        <v>34</v>
      </c>
      <c r="C26" s="8">
        <f>C27+C32+C28+C31+C33+C30+C37+C35+C38</f>
        <v>1288.6</v>
      </c>
      <c r="D26" s="8">
        <f>D27+D32+D28+D31+D33+D30+D37+D35+D38</f>
        <v>3581</v>
      </c>
      <c r="E26" s="8">
        <f>E27+E32+E28+E31+E33+E30+E37+E35+E38</f>
        <v>643.5</v>
      </c>
      <c r="F26" s="8">
        <f>F27+F32+F28+F31+F33+F30+F37+F36</f>
        <v>589.2</v>
      </c>
      <c r="G26" s="29">
        <f t="shared" si="0"/>
        <v>49.93791711935434</v>
      </c>
      <c r="H26" s="30">
        <f t="shared" si="1"/>
        <v>17.969840826584754</v>
      </c>
      <c r="I26" s="30">
        <f t="shared" si="2"/>
        <v>109.21588594704683</v>
      </c>
    </row>
    <row r="27" spans="1:9" ht="24.75" customHeight="1">
      <c r="A27" s="21" t="s">
        <v>45</v>
      </c>
      <c r="B27" s="28" t="s">
        <v>35</v>
      </c>
      <c r="C27" s="9">
        <v>1089.1</v>
      </c>
      <c r="D27" s="9">
        <v>1190</v>
      </c>
      <c r="E27" s="9">
        <v>585.5</v>
      </c>
      <c r="F27" s="9">
        <v>511.8</v>
      </c>
      <c r="G27" s="29">
        <f t="shared" si="0"/>
        <v>53.75998530897071</v>
      </c>
      <c r="H27" s="30">
        <f t="shared" si="1"/>
        <v>49.20168067226891</v>
      </c>
      <c r="I27" s="30">
        <f t="shared" si="2"/>
        <v>114.40015631105899</v>
      </c>
    </row>
    <row r="28" spans="1:9" ht="21" customHeight="1">
      <c r="A28" s="21" t="s">
        <v>61</v>
      </c>
      <c r="B28" s="28" t="s">
        <v>62</v>
      </c>
      <c r="C28" s="9">
        <v>0</v>
      </c>
      <c r="D28" s="9">
        <v>164.8</v>
      </c>
      <c r="E28" s="9">
        <v>0</v>
      </c>
      <c r="F28" s="9">
        <v>0</v>
      </c>
      <c r="G28" s="29"/>
      <c r="H28" s="30">
        <f t="shared" si="1"/>
        <v>0</v>
      </c>
      <c r="I28" s="30"/>
    </row>
    <row r="29" spans="1:9" ht="48" hidden="1">
      <c r="A29" s="24" t="s">
        <v>64</v>
      </c>
      <c r="B29" s="28" t="s">
        <v>65</v>
      </c>
      <c r="C29" s="9"/>
      <c r="D29" s="9"/>
      <c r="E29" s="9"/>
      <c r="F29" s="9">
        <v>0</v>
      </c>
      <c r="G29" s="29" t="e">
        <f t="shared" si="0"/>
        <v>#DIV/0!</v>
      </c>
      <c r="H29" s="30" t="e">
        <f t="shared" si="1"/>
        <v>#DIV/0!</v>
      </c>
      <c r="I29" s="30" t="e">
        <f t="shared" si="2"/>
        <v>#DIV/0!</v>
      </c>
    </row>
    <row r="30" spans="1:9" ht="48" hidden="1">
      <c r="A30" s="24" t="s">
        <v>64</v>
      </c>
      <c r="B30" s="28" t="s">
        <v>87</v>
      </c>
      <c r="C30" s="9"/>
      <c r="D30" s="9"/>
      <c r="E30" s="9"/>
      <c r="F30" s="9">
        <v>0</v>
      </c>
      <c r="G30" s="29" t="e">
        <f t="shared" si="0"/>
        <v>#DIV/0!</v>
      </c>
      <c r="H30" s="30" t="e">
        <f t="shared" si="1"/>
        <v>#DIV/0!</v>
      </c>
      <c r="I30" s="30" t="e">
        <f t="shared" si="2"/>
        <v>#DIV/0!</v>
      </c>
    </row>
    <row r="31" spans="1:9" ht="24" customHeight="1">
      <c r="A31" s="21" t="s">
        <v>66</v>
      </c>
      <c r="B31" s="28" t="s">
        <v>67</v>
      </c>
      <c r="C31" s="9">
        <v>97.5</v>
      </c>
      <c r="D31" s="9">
        <v>271.2</v>
      </c>
      <c r="E31" s="9">
        <v>0</v>
      </c>
      <c r="F31" s="9">
        <v>31.5</v>
      </c>
      <c r="G31" s="29">
        <f t="shared" si="0"/>
        <v>0</v>
      </c>
      <c r="H31" s="30">
        <f t="shared" si="1"/>
        <v>0</v>
      </c>
      <c r="I31" s="30">
        <f t="shared" si="2"/>
        <v>0</v>
      </c>
    </row>
    <row r="32" spans="1:9" ht="26.25" customHeight="1">
      <c r="A32" s="21" t="s">
        <v>63</v>
      </c>
      <c r="B32" s="28" t="s">
        <v>55</v>
      </c>
      <c r="C32" s="9">
        <v>57</v>
      </c>
      <c r="D32" s="9">
        <v>57.6</v>
      </c>
      <c r="E32" s="9">
        <v>57.6</v>
      </c>
      <c r="F32" s="9">
        <v>45.9</v>
      </c>
      <c r="G32" s="29">
        <f t="shared" si="0"/>
        <v>101.05263157894737</v>
      </c>
      <c r="H32" s="30">
        <f t="shared" si="1"/>
        <v>100</v>
      </c>
      <c r="I32" s="30">
        <f t="shared" si="2"/>
        <v>125.49019607843137</v>
      </c>
    </row>
    <row r="33" spans="1:9" ht="24">
      <c r="A33" s="21" t="s">
        <v>72</v>
      </c>
      <c r="B33" s="28" t="s">
        <v>73</v>
      </c>
      <c r="C33" s="9"/>
      <c r="D33" s="9">
        <v>1852.4</v>
      </c>
      <c r="E33" s="9">
        <v>0</v>
      </c>
      <c r="F33" s="9">
        <v>0</v>
      </c>
      <c r="G33" s="29"/>
      <c r="H33" s="30">
        <f t="shared" si="1"/>
        <v>0</v>
      </c>
      <c r="I33" s="30"/>
    </row>
    <row r="34" spans="1:9" ht="0.75" customHeight="1">
      <c r="A34" s="21" t="s">
        <v>26</v>
      </c>
      <c r="B34" s="28"/>
      <c r="C34" s="9"/>
      <c r="D34" s="9"/>
      <c r="E34" s="9"/>
      <c r="F34" s="9"/>
      <c r="G34" s="29"/>
      <c r="H34" s="30"/>
      <c r="I34" s="30"/>
    </row>
    <row r="35" spans="1:9" ht="32.25" customHeight="1" hidden="1">
      <c r="A35" s="49" t="s">
        <v>109</v>
      </c>
      <c r="B35" s="28" t="s">
        <v>73</v>
      </c>
      <c r="C35" s="9"/>
      <c r="D35" s="9"/>
      <c r="E35" s="9"/>
      <c r="F35" s="9"/>
      <c r="G35" s="29" t="e">
        <f t="shared" si="0"/>
        <v>#DIV/0!</v>
      </c>
      <c r="H35" s="30" t="e">
        <f t="shared" si="1"/>
        <v>#DIV/0!</v>
      </c>
      <c r="I35" s="30" t="e">
        <f t="shared" si="2"/>
        <v>#DIV/0!</v>
      </c>
    </row>
    <row r="36" spans="1:9" ht="72" hidden="1">
      <c r="A36" s="25" t="s">
        <v>89</v>
      </c>
      <c r="B36" s="28" t="s">
        <v>90</v>
      </c>
      <c r="C36" s="9"/>
      <c r="D36" s="9"/>
      <c r="E36" s="9">
        <v>0</v>
      </c>
      <c r="F36" s="9"/>
      <c r="G36" s="29" t="e">
        <f t="shared" si="0"/>
        <v>#DIV/0!</v>
      </c>
      <c r="H36" s="30" t="e">
        <f t="shared" si="1"/>
        <v>#DIV/0!</v>
      </c>
      <c r="I36" s="30" t="e">
        <f t="shared" si="2"/>
        <v>#DIV/0!</v>
      </c>
    </row>
    <row r="37" spans="1:9" ht="21" customHeight="1" hidden="1">
      <c r="A37" s="46" t="s">
        <v>74</v>
      </c>
      <c r="B37" s="28" t="s">
        <v>75</v>
      </c>
      <c r="C37" s="9"/>
      <c r="D37" s="9"/>
      <c r="E37" s="9">
        <v>0</v>
      </c>
      <c r="F37" s="9">
        <v>0</v>
      </c>
      <c r="G37" s="29" t="e">
        <f t="shared" si="0"/>
        <v>#DIV/0!</v>
      </c>
      <c r="H37" s="30" t="e">
        <f t="shared" si="1"/>
        <v>#DIV/0!</v>
      </c>
      <c r="I37" s="30" t="e">
        <f t="shared" si="2"/>
        <v>#DIV/0!</v>
      </c>
    </row>
    <row r="38" spans="1:9" ht="16.5" customHeight="1">
      <c r="A38" s="45" t="s">
        <v>110</v>
      </c>
      <c r="B38" s="2" t="s">
        <v>112</v>
      </c>
      <c r="C38" s="7">
        <f>C39</f>
        <v>45</v>
      </c>
      <c r="D38" s="7">
        <f>D39</f>
        <v>45</v>
      </c>
      <c r="E38" s="7">
        <f>E39</f>
        <v>0.4</v>
      </c>
      <c r="F38" s="7"/>
      <c r="G38" s="29">
        <f t="shared" si="0"/>
        <v>0.8888888888888888</v>
      </c>
      <c r="H38" s="30">
        <f t="shared" si="1"/>
        <v>0.8888888888888888</v>
      </c>
      <c r="I38" s="30"/>
    </row>
    <row r="39" spans="1:9" ht="22.5" customHeight="1">
      <c r="A39" s="46" t="s">
        <v>111</v>
      </c>
      <c r="B39" s="1" t="s">
        <v>113</v>
      </c>
      <c r="C39" s="9">
        <v>45</v>
      </c>
      <c r="D39" s="9">
        <v>45</v>
      </c>
      <c r="E39" s="9">
        <v>0.4</v>
      </c>
      <c r="F39" s="9"/>
      <c r="G39" s="29">
        <f t="shared" si="0"/>
        <v>0.8888888888888888</v>
      </c>
      <c r="H39" s="30">
        <f t="shared" si="1"/>
        <v>0.8888888888888888</v>
      </c>
      <c r="I39" s="30"/>
    </row>
    <row r="40" spans="1:9" ht="36" hidden="1">
      <c r="A40" s="22" t="s">
        <v>12</v>
      </c>
      <c r="B40" s="34" t="s">
        <v>36</v>
      </c>
      <c r="C40" s="8"/>
      <c r="D40" s="8"/>
      <c r="E40" s="8"/>
      <c r="F40" s="8"/>
      <c r="G40" s="29"/>
      <c r="H40" s="30"/>
      <c r="I40" s="30"/>
    </row>
    <row r="41" spans="1:9" s="61" customFormat="1" ht="17.25" customHeight="1">
      <c r="A41" s="56" t="s">
        <v>13</v>
      </c>
      <c r="B41" s="57"/>
      <c r="C41" s="62">
        <f>C4+C26+C40</f>
        <v>1708.6</v>
      </c>
      <c r="D41" s="62">
        <f>D4+D26+D40</f>
        <v>4001</v>
      </c>
      <c r="E41" s="62">
        <f>E4+E26+E40</f>
        <v>812.8</v>
      </c>
      <c r="F41" s="62">
        <f>F4+F26+F40</f>
        <v>748</v>
      </c>
      <c r="G41" s="59">
        <f t="shared" si="0"/>
        <v>47.571110850989115</v>
      </c>
      <c r="H41" s="60">
        <f t="shared" si="1"/>
        <v>20.31492126968258</v>
      </c>
      <c r="I41" s="60">
        <f t="shared" si="2"/>
        <v>108.66310160427808</v>
      </c>
    </row>
    <row r="42" spans="1:9" ht="12.75" customHeight="1">
      <c r="A42" s="4" t="s">
        <v>14</v>
      </c>
      <c r="B42" s="4"/>
      <c r="C42" s="10"/>
      <c r="D42" s="10"/>
      <c r="E42" s="10"/>
      <c r="F42" s="10"/>
      <c r="G42" s="29"/>
      <c r="H42" s="30"/>
      <c r="I42" s="30"/>
    </row>
    <row r="43" spans="1:9" ht="12">
      <c r="A43" s="22" t="s">
        <v>15</v>
      </c>
      <c r="B43" s="36" t="s">
        <v>88</v>
      </c>
      <c r="C43" s="8">
        <v>645.8</v>
      </c>
      <c r="D43" s="32">
        <v>645.8</v>
      </c>
      <c r="E43" s="8">
        <v>262.9</v>
      </c>
      <c r="F43" s="8">
        <v>274</v>
      </c>
      <c r="G43" s="29">
        <f t="shared" si="0"/>
        <v>40.70919789408485</v>
      </c>
      <c r="H43" s="30">
        <f t="shared" si="1"/>
        <v>40.70919789408485</v>
      </c>
      <c r="I43" s="30">
        <f t="shared" si="2"/>
        <v>95.94890510948905</v>
      </c>
    </row>
    <row r="44" spans="1:9" ht="12">
      <c r="A44" s="21" t="s">
        <v>16</v>
      </c>
      <c r="B44" s="28">
        <v>211.213</v>
      </c>
      <c r="C44" s="9">
        <v>541.6</v>
      </c>
      <c r="D44" s="33">
        <v>541.6</v>
      </c>
      <c r="E44" s="9">
        <v>223.2</v>
      </c>
      <c r="F44" s="9">
        <v>231.8</v>
      </c>
      <c r="G44" s="29">
        <f t="shared" si="0"/>
        <v>41.21122599704579</v>
      </c>
      <c r="H44" s="30">
        <f t="shared" si="1"/>
        <v>41.21122599704579</v>
      </c>
      <c r="I44" s="30">
        <f t="shared" si="2"/>
        <v>96.28990509059533</v>
      </c>
    </row>
    <row r="45" spans="1:9" ht="12">
      <c r="A45" s="21" t="s">
        <v>23</v>
      </c>
      <c r="B45" s="28">
        <v>223</v>
      </c>
      <c r="C45" s="9">
        <v>26.2</v>
      </c>
      <c r="D45" s="33">
        <v>26.2</v>
      </c>
      <c r="E45" s="9">
        <v>13.7</v>
      </c>
      <c r="F45" s="9">
        <v>10.1</v>
      </c>
      <c r="G45" s="29">
        <f t="shared" si="0"/>
        <v>52.29007633587786</v>
      </c>
      <c r="H45" s="30">
        <f t="shared" si="1"/>
        <v>52.29007633587786</v>
      </c>
      <c r="I45" s="30">
        <f t="shared" si="2"/>
        <v>135.64356435643563</v>
      </c>
    </row>
    <row r="46" spans="1:9" ht="12">
      <c r="A46" s="21" t="s">
        <v>17</v>
      </c>
      <c r="B46" s="28"/>
      <c r="C46" s="9">
        <f>C43-C44-C45</f>
        <v>77.99999999999993</v>
      </c>
      <c r="D46" s="33">
        <f>D43-D44-D45</f>
        <v>77.99999999999993</v>
      </c>
      <c r="E46" s="9">
        <f>E43-E44-E45</f>
        <v>25.99999999999999</v>
      </c>
      <c r="F46" s="9">
        <f>F43-F44-F45</f>
        <v>32.09999999999999</v>
      </c>
      <c r="G46" s="29">
        <f t="shared" si="0"/>
        <v>33.33333333333335</v>
      </c>
      <c r="H46" s="30">
        <f t="shared" si="1"/>
        <v>33.33333333333335</v>
      </c>
      <c r="I46" s="30">
        <f t="shared" si="2"/>
        <v>80.99688473520249</v>
      </c>
    </row>
    <row r="47" spans="1:9" ht="12" hidden="1">
      <c r="A47" s="23" t="s">
        <v>71</v>
      </c>
      <c r="B47" s="3" t="s">
        <v>70</v>
      </c>
      <c r="C47" s="9"/>
      <c r="D47" s="33"/>
      <c r="E47" s="9"/>
      <c r="F47" s="9"/>
      <c r="G47" s="29" t="e">
        <f t="shared" si="0"/>
        <v>#DIV/0!</v>
      </c>
      <c r="H47" s="30" t="e">
        <f t="shared" si="1"/>
        <v>#DIV/0!</v>
      </c>
      <c r="I47" s="30" t="e">
        <f t="shared" si="2"/>
        <v>#DIV/0!</v>
      </c>
    </row>
    <row r="48" spans="1:9" ht="16.5" customHeight="1">
      <c r="A48" s="23" t="s">
        <v>24</v>
      </c>
      <c r="B48" s="3" t="s">
        <v>49</v>
      </c>
      <c r="C48" s="7">
        <v>57</v>
      </c>
      <c r="D48" s="29">
        <v>57.6</v>
      </c>
      <c r="E48" s="7">
        <v>19.7</v>
      </c>
      <c r="F48" s="7">
        <v>23.2</v>
      </c>
      <c r="G48" s="29">
        <f t="shared" si="0"/>
        <v>34.561403508771924</v>
      </c>
      <c r="H48" s="30">
        <f t="shared" si="1"/>
        <v>34.20138888888889</v>
      </c>
      <c r="I48" s="30">
        <f t="shared" si="2"/>
        <v>84.91379310344827</v>
      </c>
    </row>
    <row r="49" spans="1:9" s="54" customFormat="1" ht="26.25" customHeight="1">
      <c r="A49" s="52" t="s">
        <v>37</v>
      </c>
      <c r="B49" s="53" t="s">
        <v>122</v>
      </c>
      <c r="C49" s="51">
        <v>305</v>
      </c>
      <c r="D49" s="51">
        <v>0</v>
      </c>
      <c r="E49" s="51">
        <v>0</v>
      </c>
      <c r="F49" s="55">
        <v>7.5</v>
      </c>
      <c r="G49" s="29">
        <f t="shared" si="0"/>
        <v>0</v>
      </c>
      <c r="H49" s="30"/>
      <c r="I49" s="30">
        <f t="shared" si="2"/>
        <v>0</v>
      </c>
    </row>
    <row r="50" spans="1:9" ht="17.25" customHeight="1">
      <c r="A50" s="22" t="s">
        <v>116</v>
      </c>
      <c r="B50" s="36" t="s">
        <v>117</v>
      </c>
      <c r="C50" s="8">
        <v>210</v>
      </c>
      <c r="D50" s="32">
        <v>384.9</v>
      </c>
      <c r="E50" s="8">
        <v>19.4</v>
      </c>
      <c r="F50" s="8"/>
      <c r="G50" s="29">
        <f t="shared" si="0"/>
        <v>9.238095238095237</v>
      </c>
      <c r="H50" s="30">
        <f t="shared" si="1"/>
        <v>5.040270200051961</v>
      </c>
      <c r="I50" s="30"/>
    </row>
    <row r="51" spans="1:9" ht="13.5" customHeight="1">
      <c r="A51" s="22" t="s">
        <v>95</v>
      </c>
      <c r="B51" s="36" t="s">
        <v>96</v>
      </c>
      <c r="C51" s="8"/>
      <c r="D51" s="32">
        <v>3.8</v>
      </c>
      <c r="E51" s="8">
        <v>3.8</v>
      </c>
      <c r="F51" s="8"/>
      <c r="G51" s="29"/>
      <c r="H51" s="30">
        <f t="shared" si="1"/>
        <v>100</v>
      </c>
      <c r="I51" s="30"/>
    </row>
    <row r="52" spans="1:9" ht="11.25" customHeight="1">
      <c r="A52" s="22" t="s">
        <v>81</v>
      </c>
      <c r="B52" s="36" t="s">
        <v>80</v>
      </c>
      <c r="C52" s="8">
        <v>1958.1</v>
      </c>
      <c r="D52" s="8">
        <f>D57+D53+D54+D55</f>
        <v>2049.7</v>
      </c>
      <c r="E52" s="8">
        <f>E57+E53+E54+E55</f>
        <v>47.6</v>
      </c>
      <c r="F52" s="8">
        <v>100.7</v>
      </c>
      <c r="G52" s="29">
        <f t="shared" si="0"/>
        <v>2.43092794035034</v>
      </c>
      <c r="H52" s="30">
        <f t="shared" si="1"/>
        <v>2.3222910669854127</v>
      </c>
      <c r="I52" s="30">
        <f t="shared" si="2"/>
        <v>47.26911618669315</v>
      </c>
    </row>
    <row r="53" spans="1:9" ht="15.75" customHeight="1">
      <c r="A53" s="22" t="s">
        <v>118</v>
      </c>
      <c r="B53" s="36" t="s">
        <v>120</v>
      </c>
      <c r="C53" s="8">
        <v>1804.8</v>
      </c>
      <c r="D53" s="32">
        <v>1868.8</v>
      </c>
      <c r="E53" s="8">
        <v>5.4</v>
      </c>
      <c r="F53" s="8"/>
      <c r="G53" s="29">
        <f t="shared" si="0"/>
        <v>0.2992021276595745</v>
      </c>
      <c r="H53" s="30">
        <f t="shared" si="1"/>
        <v>0.2889554794520548</v>
      </c>
      <c r="I53" s="30"/>
    </row>
    <row r="54" spans="1:9" ht="11.25" customHeight="1">
      <c r="A54" s="22" t="s">
        <v>119</v>
      </c>
      <c r="B54" s="36" t="s">
        <v>121</v>
      </c>
      <c r="C54" s="8">
        <v>20</v>
      </c>
      <c r="D54" s="32">
        <v>20</v>
      </c>
      <c r="E54" s="8"/>
      <c r="F54" s="8"/>
      <c r="G54" s="29">
        <f t="shared" si="0"/>
        <v>0</v>
      </c>
      <c r="H54" s="30">
        <f t="shared" si="1"/>
        <v>0</v>
      </c>
      <c r="I54" s="30"/>
    </row>
    <row r="55" spans="1:9" ht="12">
      <c r="A55" s="22" t="s">
        <v>97</v>
      </c>
      <c r="B55" s="3" t="s">
        <v>98</v>
      </c>
      <c r="C55" s="7">
        <v>133.2</v>
      </c>
      <c r="D55" s="29">
        <v>160.9</v>
      </c>
      <c r="E55" s="7">
        <v>42.2</v>
      </c>
      <c r="F55" s="7"/>
      <c r="G55" s="29">
        <f t="shared" si="0"/>
        <v>31.681681681681685</v>
      </c>
      <c r="H55" s="30">
        <f t="shared" si="1"/>
        <v>26.22747047855811</v>
      </c>
      <c r="I55" s="30"/>
    </row>
    <row r="56" spans="1:9" ht="0.75" customHeight="1">
      <c r="A56" s="23" t="s">
        <v>41</v>
      </c>
      <c r="B56" s="3" t="s">
        <v>50</v>
      </c>
      <c r="C56" s="7"/>
      <c r="D56" s="29"/>
      <c r="E56" s="7">
        <v>0</v>
      </c>
      <c r="F56" s="7">
        <v>0</v>
      </c>
      <c r="G56" s="29" t="e">
        <f t="shared" si="0"/>
        <v>#DIV/0!</v>
      </c>
      <c r="H56" s="30" t="e">
        <f t="shared" si="1"/>
        <v>#DIV/0!</v>
      </c>
      <c r="I56" s="30" t="e">
        <f t="shared" si="2"/>
        <v>#DIV/0!</v>
      </c>
    </row>
    <row r="57" spans="1:9" ht="12" hidden="1">
      <c r="A57" s="22"/>
      <c r="B57" s="3"/>
      <c r="C57" s="7"/>
      <c r="D57" s="29"/>
      <c r="E57" s="7"/>
      <c r="F57" s="7"/>
      <c r="G57" s="29" t="e">
        <f t="shared" si="0"/>
        <v>#DIV/0!</v>
      </c>
      <c r="H57" s="30" t="e">
        <f t="shared" si="1"/>
        <v>#DIV/0!</v>
      </c>
      <c r="I57" s="30" t="e">
        <f t="shared" si="2"/>
        <v>#DIV/0!</v>
      </c>
    </row>
    <row r="58" spans="1:9" ht="24">
      <c r="A58" s="22" t="s">
        <v>21</v>
      </c>
      <c r="B58" s="36" t="s">
        <v>38</v>
      </c>
      <c r="C58" s="8">
        <v>619.7</v>
      </c>
      <c r="D58" s="32">
        <v>691.7</v>
      </c>
      <c r="E58" s="8">
        <v>297.3</v>
      </c>
      <c r="F58" s="8">
        <v>267.5</v>
      </c>
      <c r="G58" s="29">
        <f t="shared" si="0"/>
        <v>47.97482652896562</v>
      </c>
      <c r="H58" s="30">
        <f t="shared" si="1"/>
        <v>42.98106115367934</v>
      </c>
      <c r="I58" s="30">
        <f t="shared" si="2"/>
        <v>111.14018691588785</v>
      </c>
    </row>
    <row r="59" spans="1:9" ht="12" hidden="1">
      <c r="A59" s="22"/>
      <c r="B59" s="36"/>
      <c r="C59" s="8"/>
      <c r="D59" s="32"/>
      <c r="E59" s="8"/>
      <c r="F59" s="8"/>
      <c r="G59" s="29" t="e">
        <f t="shared" si="0"/>
        <v>#DIV/0!</v>
      </c>
      <c r="H59" s="30" t="e">
        <f t="shared" si="1"/>
        <v>#DIV/0!</v>
      </c>
      <c r="I59" s="30" t="e">
        <f t="shared" si="2"/>
        <v>#DIV/0!</v>
      </c>
    </row>
    <row r="60" spans="1:9" ht="12">
      <c r="A60" s="21" t="s">
        <v>16</v>
      </c>
      <c r="B60" s="28">
        <v>211.213</v>
      </c>
      <c r="C60" s="9">
        <v>0</v>
      </c>
      <c r="D60" s="33">
        <v>0</v>
      </c>
      <c r="E60" s="9">
        <v>0</v>
      </c>
      <c r="F60" s="9">
        <v>218.1</v>
      </c>
      <c r="G60" s="29"/>
      <c r="H60" s="30"/>
      <c r="I60" s="30">
        <f t="shared" si="2"/>
        <v>0</v>
      </c>
    </row>
    <row r="61" spans="1:9" ht="11.25" customHeight="1">
      <c r="A61" s="21" t="s">
        <v>23</v>
      </c>
      <c r="B61" s="28">
        <v>223</v>
      </c>
      <c r="C61" s="9">
        <v>0</v>
      </c>
      <c r="D61" s="33">
        <v>0</v>
      </c>
      <c r="E61" s="9">
        <v>0</v>
      </c>
      <c r="F61" s="9">
        <v>5.7</v>
      </c>
      <c r="G61" s="29"/>
      <c r="H61" s="30"/>
      <c r="I61" s="30">
        <f t="shared" si="2"/>
        <v>0</v>
      </c>
    </row>
    <row r="62" spans="1:9" ht="12">
      <c r="A62" s="21" t="s">
        <v>42</v>
      </c>
      <c r="B62" s="28"/>
      <c r="C62" s="9">
        <f>C58-C60-C61</f>
        <v>619.7</v>
      </c>
      <c r="D62" s="33">
        <f>D58-D60-D61</f>
        <v>691.7</v>
      </c>
      <c r="E62" s="9">
        <f>E58-E60-E61</f>
        <v>297.3</v>
      </c>
      <c r="F62" s="9">
        <f>F58-F60-F61</f>
        <v>43.7</v>
      </c>
      <c r="G62" s="29">
        <f t="shared" si="0"/>
        <v>47.97482652896562</v>
      </c>
      <c r="H62" s="30">
        <f t="shared" si="1"/>
        <v>42.98106115367934</v>
      </c>
      <c r="I62" s="30" t="s">
        <v>127</v>
      </c>
    </row>
    <row r="63" spans="1:9" ht="12">
      <c r="A63" s="23" t="s">
        <v>51</v>
      </c>
      <c r="B63" s="3" t="s">
        <v>83</v>
      </c>
      <c r="C63" s="7">
        <v>4</v>
      </c>
      <c r="D63" s="29">
        <v>4</v>
      </c>
      <c r="E63" s="7">
        <v>4</v>
      </c>
      <c r="F63" s="7">
        <v>4</v>
      </c>
      <c r="G63" s="29">
        <f t="shared" si="0"/>
        <v>100</v>
      </c>
      <c r="H63" s="30">
        <f t="shared" si="1"/>
        <v>100</v>
      </c>
      <c r="I63" s="30">
        <f t="shared" si="2"/>
        <v>100</v>
      </c>
    </row>
    <row r="64" spans="1:9" ht="12">
      <c r="A64" s="23" t="s">
        <v>99</v>
      </c>
      <c r="B64" s="3" t="s">
        <v>100</v>
      </c>
      <c r="C64" s="7"/>
      <c r="D64" s="29">
        <v>164.8</v>
      </c>
      <c r="E64" s="7">
        <f>E65</f>
        <v>0</v>
      </c>
      <c r="F64" s="7"/>
      <c r="G64" s="29"/>
      <c r="H64" s="30">
        <f t="shared" si="1"/>
        <v>0</v>
      </c>
      <c r="I64" s="30"/>
    </row>
    <row r="65" spans="1:9" ht="0.75" customHeight="1">
      <c r="A65" s="21" t="s">
        <v>101</v>
      </c>
      <c r="B65" s="3"/>
      <c r="C65" s="7"/>
      <c r="D65" s="29"/>
      <c r="E65" s="7">
        <v>0</v>
      </c>
      <c r="F65" s="7"/>
      <c r="G65" s="29" t="e">
        <f t="shared" si="0"/>
        <v>#DIV/0!</v>
      </c>
      <c r="H65" s="30" t="e">
        <f t="shared" si="1"/>
        <v>#DIV/0!</v>
      </c>
      <c r="I65" s="30" t="e">
        <f t="shared" si="2"/>
        <v>#DIV/0!</v>
      </c>
    </row>
    <row r="66" spans="1:9" ht="12">
      <c r="A66" s="23" t="s">
        <v>52</v>
      </c>
      <c r="B66" s="3" t="s">
        <v>84</v>
      </c>
      <c r="C66" s="7">
        <v>2.5</v>
      </c>
      <c r="D66" s="29">
        <v>2.5</v>
      </c>
      <c r="E66" s="7">
        <v>0</v>
      </c>
      <c r="F66" s="7">
        <v>0</v>
      </c>
      <c r="G66" s="29">
        <f t="shared" si="0"/>
        <v>0</v>
      </c>
      <c r="H66" s="30">
        <f t="shared" si="1"/>
        <v>0</v>
      </c>
      <c r="I66" s="30"/>
    </row>
    <row r="67" spans="1:9" ht="0.75" customHeight="1">
      <c r="A67" s="23" t="s">
        <v>39</v>
      </c>
      <c r="B67" s="34">
        <v>1003</v>
      </c>
      <c r="C67" s="8">
        <f>C68+C69+C71</f>
        <v>0</v>
      </c>
      <c r="D67" s="32">
        <f>D68+D69+D71</f>
        <v>0</v>
      </c>
      <c r="E67" s="8">
        <f>E68+E69</f>
        <v>0</v>
      </c>
      <c r="F67" s="8">
        <f>F68+F69</f>
        <v>0</v>
      </c>
      <c r="G67" s="29" t="e">
        <f t="shared" si="0"/>
        <v>#DIV/0!</v>
      </c>
      <c r="H67" s="30" t="e">
        <f t="shared" si="1"/>
        <v>#DIV/0!</v>
      </c>
      <c r="I67" s="30" t="e">
        <f t="shared" si="2"/>
        <v>#DIV/0!</v>
      </c>
    </row>
    <row r="68" spans="1:9" ht="24" hidden="1">
      <c r="A68" s="23" t="s">
        <v>102</v>
      </c>
      <c r="B68" s="37"/>
      <c r="C68" s="11">
        <v>0</v>
      </c>
      <c r="D68" s="38">
        <v>0</v>
      </c>
      <c r="E68" s="9">
        <v>0</v>
      </c>
      <c r="F68" s="7">
        <v>0</v>
      </c>
      <c r="G68" s="29" t="e">
        <f>E68/C68*100</f>
        <v>#DIV/0!</v>
      </c>
      <c r="H68" s="30" t="e">
        <f>E68/D68*100</f>
        <v>#DIV/0!</v>
      </c>
      <c r="I68" s="30" t="e">
        <f>E68/F68*100</f>
        <v>#DIV/0!</v>
      </c>
    </row>
    <row r="69" spans="1:9" ht="24" hidden="1">
      <c r="A69" s="21" t="s">
        <v>82</v>
      </c>
      <c r="B69" s="37"/>
      <c r="C69" s="9">
        <v>0</v>
      </c>
      <c r="D69" s="33">
        <v>0</v>
      </c>
      <c r="E69" s="11">
        <v>0</v>
      </c>
      <c r="F69" s="11"/>
      <c r="G69" s="29" t="e">
        <f>E69/C69*100</f>
        <v>#DIV/0!</v>
      </c>
      <c r="H69" s="30" t="e">
        <f>E69/D69*100</f>
        <v>#DIV/0!</v>
      </c>
      <c r="I69" s="30" t="e">
        <f>E69/F69*100</f>
        <v>#DIV/0!</v>
      </c>
    </row>
    <row r="70" spans="1:9" ht="12" hidden="1">
      <c r="A70" s="21" t="s">
        <v>40</v>
      </c>
      <c r="B70" s="37" t="s">
        <v>43</v>
      </c>
      <c r="C70" s="9"/>
      <c r="D70" s="33"/>
      <c r="E70" s="9"/>
      <c r="F70" s="9"/>
      <c r="G70" s="29" t="e">
        <f>E70/C70*100</f>
        <v>#DIV/0!</v>
      </c>
      <c r="H70" s="30" t="e">
        <f>E70/D70*100</f>
        <v>#DIV/0!</v>
      </c>
      <c r="I70" s="30" t="e">
        <f>E70/F70*100</f>
        <v>#DIV/0!</v>
      </c>
    </row>
    <row r="71" spans="1:9" ht="12" hidden="1">
      <c r="A71" s="23" t="s">
        <v>103</v>
      </c>
      <c r="B71" s="37"/>
      <c r="C71" s="9"/>
      <c r="D71" s="33"/>
      <c r="E71" s="7">
        <v>0</v>
      </c>
      <c r="F71" s="7"/>
      <c r="G71" s="29" t="e">
        <f>E71/C71*100</f>
        <v>#DIV/0!</v>
      </c>
      <c r="H71" s="30" t="e">
        <f>E71/D71*100</f>
        <v>#DIV/0!</v>
      </c>
      <c r="I71" s="30" t="e">
        <f>E71/F71*100</f>
        <v>#DIV/0!</v>
      </c>
    </row>
    <row r="72" spans="1:9" s="61" customFormat="1" ht="15.75" customHeight="1">
      <c r="A72" s="56" t="s">
        <v>18</v>
      </c>
      <c r="B72" s="57"/>
      <c r="C72" s="58">
        <f>C43+C48+C49+C51+C52+C56+C58+C63+C66+C67+C57+C50</f>
        <v>3802.0999999999995</v>
      </c>
      <c r="D72" s="58">
        <f>D43+D48+D49+D52+D56+D58+D63+D66+D67+D57+D50+D64</f>
        <v>4001.0000000000005</v>
      </c>
      <c r="E72" s="58">
        <f>E43+E48+E49+E52+E58+E63+E66+E67+E71+E64+E50</f>
        <v>650.9</v>
      </c>
      <c r="F72" s="58">
        <f>F43+F48+F49+F51+F52+F56+F58+F63+F66+F67+F47+F71+F55</f>
        <v>676.9</v>
      </c>
      <c r="G72" s="59">
        <f>E72/C72*100</f>
        <v>17.1194865995108</v>
      </c>
      <c r="H72" s="60">
        <f>E72/D72*100</f>
        <v>16.268432891777053</v>
      </c>
      <c r="I72" s="60">
        <f>E72/F72*100</f>
        <v>96.15895996454424</v>
      </c>
    </row>
    <row r="73" spans="1:9" ht="24" customHeight="1">
      <c r="A73" s="23" t="s">
        <v>44</v>
      </c>
      <c r="B73" s="4"/>
      <c r="C73" s="12">
        <f>C41-C72</f>
        <v>-2093.4999999999995</v>
      </c>
      <c r="D73" s="39">
        <f>D41-D72</f>
        <v>0</v>
      </c>
      <c r="E73" s="12">
        <f>E41-E72</f>
        <v>161.89999999999998</v>
      </c>
      <c r="F73" s="12">
        <f>F41-F72</f>
        <v>71.10000000000002</v>
      </c>
      <c r="G73" s="29"/>
      <c r="H73" s="30"/>
      <c r="I73" s="30"/>
    </row>
    <row r="74" spans="1:8" ht="12" customHeight="1">
      <c r="A74" s="26"/>
      <c r="B74" s="40"/>
      <c r="C74" s="13"/>
      <c r="D74" s="13"/>
      <c r="E74" s="13"/>
      <c r="F74" s="13"/>
      <c r="G74" s="41"/>
      <c r="H74" s="42"/>
    </row>
    <row r="75" spans="1:6" ht="12">
      <c r="A75" s="15" t="s">
        <v>47</v>
      </c>
      <c r="C75" s="14" t="s">
        <v>48</v>
      </c>
      <c r="D75" s="14"/>
      <c r="E75" s="14"/>
      <c r="F75" s="14"/>
    </row>
    <row r="76" spans="3:6" ht="0.75" customHeight="1">
      <c r="C76" s="65"/>
      <c r="D76" s="65"/>
      <c r="E76" s="65"/>
      <c r="F76" s="14"/>
    </row>
    <row r="77" spans="3:6" ht="12" hidden="1">
      <c r="C77" s="65"/>
      <c r="D77" s="65"/>
      <c r="E77" s="65"/>
      <c r="F77" s="14"/>
    </row>
    <row r="78" spans="3:6" ht="12">
      <c r="C78" s="14"/>
      <c r="D78" s="14"/>
      <c r="E78" s="14"/>
      <c r="F78" s="14"/>
    </row>
    <row r="79" spans="3:6" ht="12">
      <c r="C79" s="14"/>
      <c r="D79" s="14"/>
      <c r="E79" s="14"/>
      <c r="F79" s="14"/>
    </row>
    <row r="80" ht="12">
      <c r="A80" s="27"/>
    </row>
  </sheetData>
  <mergeCells count="4">
    <mergeCell ref="A1:I1"/>
    <mergeCell ref="G2:H2"/>
    <mergeCell ref="C76:E76"/>
    <mergeCell ref="C77:E7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comp</cp:lastModifiedBy>
  <cp:lastPrinted>2012-06-15T10:10:46Z</cp:lastPrinted>
  <dcterms:created xsi:type="dcterms:W3CDTF">2006-03-13T07:15:44Z</dcterms:created>
  <dcterms:modified xsi:type="dcterms:W3CDTF">2012-07-07T11:44:33Z</dcterms:modified>
  <cp:category/>
  <cp:version/>
  <cp:contentType/>
  <cp:contentStatus/>
</cp:coreProperties>
</file>