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<sst xmlns="http://schemas.openxmlformats.org/spreadsheetml/2006/main" count="637" uniqueCount="232">
  <si>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</si>
  <si>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</si>
  <si>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</si>
  <si>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</si>
  <si>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</si>
  <si>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</si>
  <si>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</si>
  <si>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</si>
  <si>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</si>
  <si>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</si>
  <si>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</si>
  <si>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</si>
  <si>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</si>
  <si>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</si>
  <si>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</si>
  <si>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</si>
  <si>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</si>
  <si>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</si>
  <si>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</si>
  <si>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</si>
  <si>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</si>
  <si>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</si>
  <si>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</si>
  <si>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</si>
  <si>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</si>
  <si>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</si>
  <si>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</si>
  <si>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</si>
  <si>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</si>
  <si>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</si>
  <si>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</si>
  <si>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</si>
  <si>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</si>
  <si>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</si>
  <si>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</si>
  <si>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</si>
  <si>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</si>
  <si>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</si>
  <si>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</si>
  <si>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</si>
  <si>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</si>
  <si>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</si>
  <si>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</si>
  <si>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</si>
  <si>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</si>
  <si>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</si>
  <si>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</si>
  <si>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</si>
  <si>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</si>
  <si>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</si>
  <si>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</si>
  <si>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</si>
  <si>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</si>
  <si>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</si>
  <si>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</si>
  <si>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</si>
  <si>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</si>
  <si>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</si>
  <si>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</si>
  <si>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</si>
  <si>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</si>
  <si>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</si>
  <si>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</si>
  <si>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</si>
  <si>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</si>
  <si>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</si>
  <si>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</si>
  <si>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</si>
  <si>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</si>
  <si>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</si>
  <si>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</si>
  <si>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</si>
  <si>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</si>
  <si>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</si>
  <si>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</si>
  <si>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</si>
  <si>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</si>
  <si>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</si>
  <si>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</si>
  <si>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</si>
  <si>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</si>
  <si>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</si>
  <si>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</si>
  <si>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</si>
  <si>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</si>
  <si>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</si>
  <si>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</si>
  <si>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</si>
  <si>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</si>
  <si>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</si>
  <si>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</si>
  <si>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</si>
  <si>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</si>
  <si>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</si>
  <si>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</si>
  <si>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</si>
  <si>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</si>
  <si>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</si>
  <si>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</si>
  <si>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</si>
  <si>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</si>
  <si>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</si>
  <si>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</si>
  <si>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</si>
  <si>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</si>
  <si>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</si>
  <si>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</si>
  <si>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</si>
  <si>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</si>
  <si>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</si>
  <si>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</si>
  <si>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</si>
  <si>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</si>
  <si>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</si>
  <si>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</si>
  <si>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</si>
  <si>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</si>
  <si>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</si>
  <si>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</si>
  <si>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</si>
  <si>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</si>
  <si>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</si>
  <si>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</si>
  <si>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</si>
  <si>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</si>
  <si>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</si>
  <si>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</si>
  <si>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</si>
  <si>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</si>
  <si>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</si>
  <si>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</si>
  <si>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</si>
  <si>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</si>
  <si>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</si>
  <si>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</si>
  <si>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</si>
  <si>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</si>
  <si>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</si>
  <si>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</si>
  <si>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</si>
  <si>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</si>
  <si>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</si>
  <si>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</si>
  <si>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</si>
  <si>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</si>
  <si>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</si>
  <si>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</si>
  <si>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</si>
  <si>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</si>
  <si>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</si>
  <si>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</si>
  <si>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</si>
  <si>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</si>
  <si>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</si>
  <si>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</si>
  <si>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</si>
  <si>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</si>
  <si>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</si>
  <si>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</si>
  <si>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</si>
  <si>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</si>
  <si>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</si>
  <si>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</si>
  <si>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</si>
  <si>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</si>
  <si>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</si>
  <si>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</si>
  <si>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</si>
  <si>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</si>
  <si>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</si>
  <si>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</si>
  <si>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</si>
  <si>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</si>
  <si>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</si>
  <si>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</si>
  <si>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</si>
  <si>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</si>
  <si>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</si>
  <si>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</si>
  <si>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</si>
  <si>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</si>
  <si>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</si>
  <si>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</si>
  <si>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</si>
  <si>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</si>
  <si>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</si>
  <si>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</si>
  <si>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</si>
  <si>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</si>
  <si>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</si>
  <si>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</si>
  <si>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</si>
  <si>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</si>
  <si>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Кредиторская задолженность на 01.01.2010</t>
  </si>
  <si>
    <t>Прогноз поступления доходов в бюджет поселений на 2010 год</t>
  </si>
  <si>
    <t>Плановые показатели объема расходов бюджета поселений на 2010 год</t>
  </si>
  <si>
    <t>Кредиторская задолженность на 01.01.2011</t>
  </si>
  <si>
    <t>Недоимка по местным налогам на 01.01.2011</t>
  </si>
  <si>
    <t>(гр.6 - гр.12) / гр.6</t>
  </si>
  <si>
    <t>Плановые показатели объема расходов бюджета  поселений на 2011 год</t>
  </si>
  <si>
    <t>Плановые показатели объема расходов бюджета  поселений 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</si>
  <si>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</si>
  <si>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</si>
  <si>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</si>
  <si>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</si>
  <si>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</si>
  <si>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 xml:space="preserve">Прогноз поступления субвенций из бюджета муниципального района  в бюджет поселений на 2011год </t>
  </si>
  <si>
    <t>Прогноз поступления доходов в бюджет  поселений 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</si>
  <si>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</si>
  <si>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2011год</t>
  </si>
  <si>
    <t>Прогноз поступления субвенций из бюджета муниципального района  в бюджет поселений на 2011 год"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</si>
  <si>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</si>
  <si>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2011год</t>
  </si>
  <si>
    <t>Прогноз поступления налоговых и неналоговых доходов в бюджеты поселений  на 2011год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</si>
  <si>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</si>
  <si>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</si>
  <si>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</si>
  <si>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</si>
  <si>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</si>
  <si>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</si>
  <si>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</si>
  <si>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</si>
  <si>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</si>
  <si>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Прогноз поступления налоговых и неналоговых доходов в бюджеты поселений  на 2011 год</t>
  </si>
  <si>
    <t>Плановые показатели объема расходов бюджета поселений на 2011год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</si>
  <si>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</si>
  <si>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</si>
  <si>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</si>
  <si>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</si>
  <si>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01.06.2011г. </t>
    </r>
  </si>
  <si>
    <t>Кредиторская задолженность на 01.06.2011</t>
  </si>
  <si>
    <t>Недоимка по местным налогам на 01.06.2011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</si>
</sst>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view="pageBreakPreview" zoomScaleSheetLayoutView="100" workbookViewId="0" topLeftCell="A1">
      <pane xSplit="2" ySplit="3" topLeftCell="N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1" sqref="R11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101</v>
      </c>
      <c r="C5" s="85" t="s">
        <v>154</v>
      </c>
      <c r="D5" s="85" t="s">
        <v>155</v>
      </c>
      <c r="E5" s="85" t="s">
        <v>156</v>
      </c>
      <c r="F5" s="85" t="s">
        <v>157</v>
      </c>
      <c r="G5" s="85" t="s">
        <v>158</v>
      </c>
      <c r="H5" s="85" t="s">
        <v>159</v>
      </c>
      <c r="I5" s="85" t="s">
        <v>160</v>
      </c>
      <c r="J5" s="85" t="s">
        <v>161</v>
      </c>
      <c r="K5" s="85" t="s">
        <v>162</v>
      </c>
      <c r="L5" s="85" t="s">
        <v>163</v>
      </c>
      <c r="M5" s="85" t="s">
        <v>164</v>
      </c>
      <c r="N5" s="85" t="s">
        <v>165</v>
      </c>
      <c r="O5" s="85" t="s">
        <v>166</v>
      </c>
      <c r="P5" s="85" t="s">
        <v>167</v>
      </c>
      <c r="Q5" s="85" t="s">
        <v>168</v>
      </c>
      <c r="R5" s="85" t="s">
        <v>169</v>
      </c>
      <c r="S5" s="86" t="s">
        <v>170</v>
      </c>
    </row>
    <row r="6" spans="1:20" ht="18" customHeight="1">
      <c r="A6" s="87">
        <v>1</v>
      </c>
      <c r="B6" s="91" t="s">
        <v>171</v>
      </c>
      <c r="C6" s="96">
        <v>0</v>
      </c>
      <c r="D6" s="104">
        <v>0.017</v>
      </c>
      <c r="E6" s="104">
        <v>0.09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</v>
      </c>
      <c r="N6" s="165">
        <v>0.75</v>
      </c>
      <c r="O6" s="165">
        <v>0.75</v>
      </c>
      <c r="P6" s="165">
        <v>0.75</v>
      </c>
      <c r="Q6" s="165">
        <v>0.408</v>
      </c>
      <c r="R6" s="96">
        <v>1</v>
      </c>
      <c r="S6" s="165">
        <f aca="true" t="shared" si="0" ref="S6:S17">SUM(C6:R6)</f>
        <v>10.365</v>
      </c>
      <c r="T6" s="168"/>
    </row>
    <row r="7" spans="1:20" ht="18.75" customHeight="1">
      <c r="A7" s="87">
        <v>2</v>
      </c>
      <c r="B7" s="91" t="s">
        <v>172</v>
      </c>
      <c r="C7" s="96">
        <v>0</v>
      </c>
      <c r="D7" s="104">
        <v>0</v>
      </c>
      <c r="E7" s="104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</v>
      </c>
      <c r="O7" s="165">
        <v>0.75</v>
      </c>
      <c r="P7" s="165">
        <v>0.75</v>
      </c>
      <c r="Q7" s="165">
        <v>0</v>
      </c>
      <c r="R7" s="96">
        <v>1</v>
      </c>
      <c r="S7" s="165">
        <f t="shared" si="0"/>
        <v>9.85</v>
      </c>
      <c r="T7" s="168"/>
    </row>
    <row r="8" spans="1:20" ht="18.75" customHeight="1">
      <c r="A8" s="87">
        <v>3</v>
      </c>
      <c r="B8" s="91" t="s">
        <v>173</v>
      </c>
      <c r="C8" s="96">
        <v>0</v>
      </c>
      <c r="D8" s="104">
        <v>0</v>
      </c>
      <c r="E8" s="104">
        <v>0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</v>
      </c>
      <c r="O8" s="165">
        <v>0.75</v>
      </c>
      <c r="P8" s="165">
        <v>0.75</v>
      </c>
      <c r="Q8" s="165">
        <v>0.384</v>
      </c>
      <c r="R8" s="96">
        <v>1</v>
      </c>
      <c r="S8" s="165">
        <f t="shared" si="0"/>
        <v>10.234</v>
      </c>
      <c r="T8" s="168"/>
    </row>
    <row r="9" spans="1:20" ht="17.25" customHeight="1">
      <c r="A9" s="87">
        <v>4</v>
      </c>
      <c r="B9" s="91" t="s">
        <v>174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0.72</v>
      </c>
      <c r="R9" s="96">
        <v>1</v>
      </c>
      <c r="S9" s="165">
        <f t="shared" si="0"/>
        <v>11.32</v>
      </c>
      <c r="T9" s="168"/>
    </row>
    <row r="10" spans="1:20" ht="18.75" customHeight="1">
      <c r="A10" s="87">
        <v>5</v>
      </c>
      <c r="B10" s="91" t="s">
        <v>175</v>
      </c>
      <c r="C10" s="96">
        <v>0.371</v>
      </c>
      <c r="D10" s="104">
        <v>0</v>
      </c>
      <c r="E10" s="104">
        <v>0.645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0.024</v>
      </c>
      <c r="R10" s="96">
        <v>0.981</v>
      </c>
      <c r="S10" s="165">
        <f t="shared" si="0"/>
        <v>11.620999999999999</v>
      </c>
      <c r="T10" s="168"/>
    </row>
    <row r="11" spans="1:20" ht="16.5" customHeight="1">
      <c r="A11" s="87">
        <v>6</v>
      </c>
      <c r="B11" s="91" t="s">
        <v>176</v>
      </c>
      <c r="C11" s="96">
        <v>0</v>
      </c>
      <c r="D11" s="104">
        <v>0</v>
      </c>
      <c r="E11" s="104">
        <v>0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0.75</v>
      </c>
      <c r="N11" s="165">
        <v>0.75</v>
      </c>
      <c r="O11" s="165">
        <v>0.75</v>
      </c>
      <c r="P11" s="165">
        <v>0.75</v>
      </c>
      <c r="Q11" s="165">
        <v>1.056</v>
      </c>
      <c r="R11" s="96">
        <v>1</v>
      </c>
      <c r="S11" s="165">
        <f t="shared" si="0"/>
        <v>11.655999999999999</v>
      </c>
      <c r="T11" s="168"/>
    </row>
    <row r="12" spans="1:20" ht="17.25" customHeight="1">
      <c r="A12" s="87">
        <v>7</v>
      </c>
      <c r="B12" s="91" t="s">
        <v>177</v>
      </c>
      <c r="C12" s="96">
        <v>0</v>
      </c>
      <c r="D12" s="104">
        <v>0</v>
      </c>
      <c r="E12" s="104">
        <v>0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0.744</v>
      </c>
      <c r="R12" s="96">
        <v>1</v>
      </c>
      <c r="S12" s="165">
        <f t="shared" si="0"/>
        <v>11.344</v>
      </c>
      <c r="T12" s="168"/>
    </row>
    <row r="13" spans="1:20" ht="15.75" customHeight="1">
      <c r="A13" s="87">
        <v>8</v>
      </c>
      <c r="B13" s="91" t="s">
        <v>184</v>
      </c>
      <c r="C13" s="96">
        <v>0</v>
      </c>
      <c r="D13" s="104">
        <v>0</v>
      </c>
      <c r="E13" s="104">
        <v>0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</v>
      </c>
      <c r="N13" s="165">
        <v>0.75</v>
      </c>
      <c r="O13" s="165">
        <v>0.75</v>
      </c>
      <c r="P13" s="165">
        <v>0.75</v>
      </c>
      <c r="Q13" s="165">
        <v>1.2</v>
      </c>
      <c r="R13" s="96">
        <v>1</v>
      </c>
      <c r="S13" s="165">
        <f t="shared" si="0"/>
        <v>11.049999999999999</v>
      </c>
      <c r="T13" s="168"/>
    </row>
    <row r="14" spans="1:20" ht="16.5" customHeight="1">
      <c r="A14" s="87">
        <v>9</v>
      </c>
      <c r="B14" s="91" t="s">
        <v>179</v>
      </c>
      <c r="C14" s="96">
        <v>0</v>
      </c>
      <c r="D14" s="104">
        <v>0</v>
      </c>
      <c r="E14" s="104">
        <v>0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</v>
      </c>
      <c r="N14" s="165">
        <v>0.75</v>
      </c>
      <c r="O14" s="165">
        <v>0.75</v>
      </c>
      <c r="P14" s="165">
        <v>0.75</v>
      </c>
      <c r="Q14" s="165">
        <v>1.2</v>
      </c>
      <c r="R14" s="96">
        <v>1</v>
      </c>
      <c r="S14" s="165">
        <f t="shared" si="0"/>
        <v>11.049999999999999</v>
      </c>
      <c r="T14" s="168"/>
    </row>
    <row r="15" spans="1:20" ht="16.5" customHeight="1">
      <c r="A15" s="87">
        <v>10</v>
      </c>
      <c r="B15" s="91" t="s">
        <v>180</v>
      </c>
      <c r="C15" s="96">
        <v>0</v>
      </c>
      <c r="D15" s="104">
        <v>0.5</v>
      </c>
      <c r="E15" s="104">
        <v>0.41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</v>
      </c>
      <c r="N15" s="165">
        <v>0</v>
      </c>
      <c r="O15" s="165">
        <v>0.75</v>
      </c>
      <c r="P15" s="165">
        <v>0.75</v>
      </c>
      <c r="Q15" s="165">
        <v>0.576</v>
      </c>
      <c r="R15" s="96">
        <v>1</v>
      </c>
      <c r="S15" s="165">
        <f t="shared" si="0"/>
        <v>10.586</v>
      </c>
      <c r="T15" s="168"/>
    </row>
    <row r="16" spans="1:20" ht="16.5" customHeight="1">
      <c r="A16" s="87">
        <v>11</v>
      </c>
      <c r="B16" s="91" t="s">
        <v>181</v>
      </c>
      <c r="C16" s="96">
        <v>0</v>
      </c>
      <c r="D16" s="104">
        <v>0</v>
      </c>
      <c r="E16" s="104">
        <v>0.441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0.552</v>
      </c>
      <c r="R16" s="96">
        <v>1</v>
      </c>
      <c r="S16" s="165">
        <f t="shared" si="0"/>
        <v>11.593</v>
      </c>
      <c r="T16" s="168"/>
    </row>
    <row r="17" spans="1:20" ht="17.25" customHeight="1">
      <c r="A17" s="87">
        <v>12</v>
      </c>
      <c r="B17" s="91" t="s">
        <v>182</v>
      </c>
      <c r="C17" s="96">
        <v>0</v>
      </c>
      <c r="D17" s="104">
        <v>0</v>
      </c>
      <c r="E17" s="104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0.792</v>
      </c>
      <c r="R17" s="96">
        <v>1</v>
      </c>
      <c r="S17" s="165">
        <f t="shared" si="0"/>
        <v>11.392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:D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101</v>
      </c>
      <c r="C3" s="22" t="s">
        <v>122</v>
      </c>
      <c r="D3" s="26" t="s">
        <v>211</v>
      </c>
      <c r="E3" s="26" t="s">
        <v>212</v>
      </c>
      <c r="F3" s="26" t="s">
        <v>208</v>
      </c>
      <c r="G3" s="54" t="s">
        <v>132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61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171</v>
      </c>
      <c r="C6" s="130">
        <v>0</v>
      </c>
      <c r="D6" s="97">
        <v>3109.5</v>
      </c>
      <c r="E6" s="97">
        <v>114.8</v>
      </c>
      <c r="F6" s="97">
        <v>250</v>
      </c>
      <c r="G6" s="97">
        <f>D6-E6-F6</f>
        <v>2744.7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172</v>
      </c>
      <c r="C7" s="97">
        <v>0</v>
      </c>
      <c r="D7" s="97">
        <v>2442.3</v>
      </c>
      <c r="E7" s="97">
        <v>45.9</v>
      </c>
      <c r="F7" s="97">
        <v>785.1</v>
      </c>
      <c r="G7" s="97">
        <f aca="true" t="shared" si="2" ref="G7:G17">D7-E7-F7</f>
        <v>1611.3000000000002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173</v>
      </c>
      <c r="C8" s="97">
        <v>0</v>
      </c>
      <c r="D8" s="97">
        <v>1601.4</v>
      </c>
      <c r="E8" s="97">
        <v>45.9</v>
      </c>
      <c r="F8" s="97">
        <v>129.5</v>
      </c>
      <c r="G8" s="97">
        <f t="shared" si="2"/>
        <v>1426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174</v>
      </c>
      <c r="C9" s="97">
        <v>0</v>
      </c>
      <c r="D9" s="97">
        <v>2486.6</v>
      </c>
      <c r="E9" s="97">
        <v>45.9</v>
      </c>
      <c r="F9" s="97">
        <v>768.8</v>
      </c>
      <c r="G9" s="97">
        <f t="shared" si="2"/>
        <v>1671.8999999999999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175</v>
      </c>
      <c r="C10" s="97">
        <v>0</v>
      </c>
      <c r="D10" s="97">
        <v>16489.9</v>
      </c>
      <c r="E10" s="97">
        <v>2834.8</v>
      </c>
      <c r="F10" s="97">
        <v>2861.9</v>
      </c>
      <c r="G10" s="97">
        <f t="shared" si="2"/>
        <v>10793.200000000003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176</v>
      </c>
      <c r="C11" s="97">
        <v>0</v>
      </c>
      <c r="D11" s="97">
        <v>2929.1</v>
      </c>
      <c r="E11" s="97">
        <v>114.8</v>
      </c>
      <c r="F11" s="97">
        <v>659.3</v>
      </c>
      <c r="G11" s="97">
        <f t="shared" si="2"/>
        <v>2155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177</v>
      </c>
      <c r="C12" s="97">
        <v>0</v>
      </c>
      <c r="D12" s="97">
        <v>3154</v>
      </c>
      <c r="E12" s="97">
        <v>114.8</v>
      </c>
      <c r="F12" s="97">
        <v>671.4</v>
      </c>
      <c r="G12" s="97">
        <f t="shared" si="2"/>
        <v>2367.7999999999997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184</v>
      </c>
      <c r="C13" s="97">
        <v>0</v>
      </c>
      <c r="D13" s="97">
        <v>2004.1</v>
      </c>
      <c r="E13" s="97">
        <v>45.9</v>
      </c>
      <c r="F13" s="97">
        <v>413.9</v>
      </c>
      <c r="G13" s="97">
        <f t="shared" si="2"/>
        <v>1544.2999999999997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179</v>
      </c>
      <c r="C14" s="97">
        <v>0</v>
      </c>
      <c r="D14" s="97">
        <v>5471.3</v>
      </c>
      <c r="E14" s="97">
        <v>114.8</v>
      </c>
      <c r="F14" s="97">
        <v>1146.8</v>
      </c>
      <c r="G14" s="97">
        <f t="shared" si="2"/>
        <v>4209.7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180</v>
      </c>
      <c r="C15" s="97">
        <v>0</v>
      </c>
      <c r="D15" s="97">
        <v>7505.5</v>
      </c>
      <c r="E15" s="97">
        <v>160.7</v>
      </c>
      <c r="F15" s="97">
        <v>1866.3</v>
      </c>
      <c r="G15" s="97">
        <f t="shared" si="2"/>
        <v>5478.5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181</v>
      </c>
      <c r="C16" s="97">
        <v>0</v>
      </c>
      <c r="D16" s="97">
        <v>2297.6</v>
      </c>
      <c r="E16" s="97">
        <v>45.9</v>
      </c>
      <c r="F16" s="97">
        <v>173.9</v>
      </c>
      <c r="G16" s="97">
        <f t="shared" si="2"/>
        <v>2077.7999999999997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182</v>
      </c>
      <c r="C17" s="97">
        <v>0</v>
      </c>
      <c r="D17" s="97">
        <v>3378.9</v>
      </c>
      <c r="E17" s="97">
        <v>114.8</v>
      </c>
      <c r="F17" s="97">
        <v>841.1</v>
      </c>
      <c r="G17" s="97">
        <f t="shared" si="2"/>
        <v>2423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52870.200000000004</v>
      </c>
      <c r="E30" s="93">
        <f>SUM(E6:E29)</f>
        <v>3799.000000000001</v>
      </c>
      <c r="F30" s="93">
        <f>SUM(F6:F29)</f>
        <v>10568</v>
      </c>
      <c r="G30" s="93">
        <f>SUM(G6:G29)</f>
        <v>38503.200000000004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101</v>
      </c>
      <c r="C3" s="22" t="s">
        <v>123</v>
      </c>
      <c r="D3" s="26" t="s">
        <v>213</v>
      </c>
      <c r="E3" s="26" t="s">
        <v>214</v>
      </c>
      <c r="F3" s="23" t="s">
        <v>124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171</v>
      </c>
      <c r="C6" s="130">
        <v>0</v>
      </c>
      <c r="D6" s="93">
        <v>906</v>
      </c>
      <c r="E6" s="97">
        <v>23.6</v>
      </c>
      <c r="F6" s="97">
        <f>D6+E6</f>
        <v>929.6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172</v>
      </c>
      <c r="C7" s="130">
        <v>0</v>
      </c>
      <c r="D7" s="93">
        <v>464</v>
      </c>
      <c r="E7" s="97">
        <v>38.5</v>
      </c>
      <c r="F7" s="97">
        <f aca="true" t="shared" si="1" ref="F7:F17">D7+E7</f>
        <v>502.5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173</v>
      </c>
      <c r="C8" s="130">
        <v>0</v>
      </c>
      <c r="D8" s="93">
        <v>364.5</v>
      </c>
      <c r="E8" s="97">
        <v>52.2</v>
      </c>
      <c r="F8" s="97">
        <f t="shared" si="1"/>
        <v>416.7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174</v>
      </c>
      <c r="C9" s="130">
        <v>0</v>
      </c>
      <c r="D9" s="93">
        <v>420</v>
      </c>
      <c r="E9" s="97">
        <v>17.3</v>
      </c>
      <c r="F9" s="97">
        <f t="shared" si="1"/>
        <v>437.3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175</v>
      </c>
      <c r="C10" s="130">
        <v>0</v>
      </c>
      <c r="D10" s="93">
        <v>5296</v>
      </c>
      <c r="E10" s="97">
        <v>78.4</v>
      </c>
      <c r="F10" s="97">
        <f t="shared" si="1"/>
        <v>5374.4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176</v>
      </c>
      <c r="C11" s="130">
        <v>0</v>
      </c>
      <c r="D11" s="93">
        <v>422</v>
      </c>
      <c r="E11" s="97">
        <v>9.3</v>
      </c>
      <c r="F11" s="97">
        <f t="shared" si="1"/>
        <v>431.3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177</v>
      </c>
      <c r="C12" s="130">
        <v>0</v>
      </c>
      <c r="D12" s="93">
        <v>604</v>
      </c>
      <c r="E12" s="97">
        <v>114.4</v>
      </c>
      <c r="F12" s="97">
        <f t="shared" si="1"/>
        <v>718.4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184</v>
      </c>
      <c r="C13" s="130">
        <v>0</v>
      </c>
      <c r="D13" s="93">
        <v>554</v>
      </c>
      <c r="E13" s="97">
        <v>44.3</v>
      </c>
      <c r="F13" s="97">
        <f t="shared" si="1"/>
        <v>598.3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179</v>
      </c>
      <c r="C14" s="130">
        <v>0</v>
      </c>
      <c r="D14" s="93">
        <v>1117.5</v>
      </c>
      <c r="E14" s="97">
        <v>106.1</v>
      </c>
      <c r="F14" s="97">
        <f t="shared" si="1"/>
        <v>1223.6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180</v>
      </c>
      <c r="C15" s="130">
        <v>0</v>
      </c>
      <c r="D15" s="93">
        <v>877.2</v>
      </c>
      <c r="E15" s="97">
        <v>92.5</v>
      </c>
      <c r="F15" s="97">
        <f t="shared" si="1"/>
        <v>969.7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181</v>
      </c>
      <c r="C16" s="130">
        <v>0</v>
      </c>
      <c r="D16" s="93">
        <v>589</v>
      </c>
      <c r="E16" s="97">
        <v>79.3</v>
      </c>
      <c r="F16" s="97">
        <f t="shared" si="1"/>
        <v>668.3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182</v>
      </c>
      <c r="C17" s="130">
        <v>0</v>
      </c>
      <c r="D17" s="93">
        <v>748</v>
      </c>
      <c r="E17" s="97">
        <v>10.5</v>
      </c>
      <c r="F17" s="97">
        <f t="shared" si="1"/>
        <v>758.5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12362.2</v>
      </c>
      <c r="E30" s="93">
        <f>SUM(E6:E29)</f>
        <v>666.4</v>
      </c>
      <c r="F30" s="93">
        <f>SUM(F6:F29)</f>
        <v>13028.6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12.00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146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15.25" customHeight="1">
      <c r="A4" s="171" t="s">
        <v>9</v>
      </c>
      <c r="B4" s="178" t="s">
        <v>101</v>
      </c>
      <c r="C4" s="5" t="s">
        <v>193</v>
      </c>
      <c r="D4" s="5" t="s">
        <v>230</v>
      </c>
      <c r="E4" s="26" t="s">
        <v>31</v>
      </c>
      <c r="F4" s="26" t="s">
        <v>195</v>
      </c>
      <c r="G4" s="26" t="s">
        <v>215</v>
      </c>
      <c r="H4" s="54" t="s">
        <v>133</v>
      </c>
      <c r="I4" s="26" t="s">
        <v>216</v>
      </c>
      <c r="J4" s="26" t="s">
        <v>217</v>
      </c>
      <c r="K4" s="5" t="s">
        <v>218</v>
      </c>
      <c r="L4" s="6" t="s">
        <v>134</v>
      </c>
      <c r="M4" s="26" t="s">
        <v>211</v>
      </c>
      <c r="N4" s="26" t="s">
        <v>219</v>
      </c>
      <c r="O4" s="26" t="s">
        <v>220</v>
      </c>
      <c r="P4" s="23" t="s">
        <v>147</v>
      </c>
      <c r="Q4" s="5" t="s">
        <v>59</v>
      </c>
      <c r="R4" s="172" t="s">
        <v>4</v>
      </c>
      <c r="S4" s="172" t="s">
        <v>10</v>
      </c>
      <c r="T4" s="6" t="s">
        <v>6</v>
      </c>
    </row>
    <row r="5" spans="1:20" s="10" customFormat="1" ht="84.7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49" t="s">
        <v>54</v>
      </c>
      <c r="I5" s="8" t="s">
        <v>26</v>
      </c>
      <c r="J5" s="8" t="s">
        <v>152</v>
      </c>
      <c r="K5" s="8" t="s">
        <v>56</v>
      </c>
      <c r="L5" s="8" t="s">
        <v>57</v>
      </c>
      <c r="M5" s="8" t="s">
        <v>26</v>
      </c>
      <c r="N5" s="8" t="s">
        <v>26</v>
      </c>
      <c r="O5" s="8" t="s">
        <v>26</v>
      </c>
      <c r="P5" s="8" t="s">
        <v>58</v>
      </c>
      <c r="Q5" s="8" t="s">
        <v>60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55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20.25" customHeight="1">
      <c r="A7" s="87">
        <v>1</v>
      </c>
      <c r="B7" s="92" t="s">
        <v>171</v>
      </c>
      <c r="C7" s="93">
        <v>0</v>
      </c>
      <c r="D7" s="93">
        <v>0</v>
      </c>
      <c r="E7" s="97">
        <f>D7-C7</f>
        <v>0</v>
      </c>
      <c r="F7" s="97">
        <v>3200</v>
      </c>
      <c r="G7" s="97">
        <v>364.8</v>
      </c>
      <c r="H7" s="97">
        <f>F7-G7</f>
        <v>2835.2</v>
      </c>
      <c r="I7" s="93">
        <v>160.1</v>
      </c>
      <c r="J7" s="93">
        <v>9</v>
      </c>
      <c r="K7" s="93">
        <f>I7-J7</f>
        <v>151.1</v>
      </c>
      <c r="L7" s="130">
        <f>H7-K7</f>
        <v>2684.1</v>
      </c>
      <c r="M7" s="97">
        <v>3109.5</v>
      </c>
      <c r="N7" s="97">
        <v>114.8</v>
      </c>
      <c r="O7" s="97">
        <v>250</v>
      </c>
      <c r="P7" s="97">
        <f>M7-N7-O7</f>
        <v>2744.7</v>
      </c>
      <c r="Q7" s="94">
        <f>L7/P7*100</f>
        <v>97.79210842715051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6.5" customHeight="1">
      <c r="A8" s="87">
        <v>2</v>
      </c>
      <c r="B8" s="92" t="s">
        <v>187</v>
      </c>
      <c r="C8" s="93">
        <v>0</v>
      </c>
      <c r="D8" s="93">
        <v>0</v>
      </c>
      <c r="E8" s="97">
        <f aca="true" t="shared" si="1" ref="E8:E18">D8-C8</f>
        <v>0</v>
      </c>
      <c r="F8" s="97">
        <v>2557.8</v>
      </c>
      <c r="G8" s="97">
        <v>831</v>
      </c>
      <c r="H8" s="97">
        <f aca="true" t="shared" si="2" ref="H8:H18">F8-G8</f>
        <v>1726.8000000000002</v>
      </c>
      <c r="I8" s="93">
        <v>19.2</v>
      </c>
      <c r="J8" s="93">
        <v>4.5</v>
      </c>
      <c r="K8" s="93">
        <f aca="true" t="shared" si="3" ref="K8:K18">I8-J8</f>
        <v>14.7</v>
      </c>
      <c r="L8" s="130">
        <f aca="true" t="shared" si="4" ref="L8:L31">H8-K8</f>
        <v>1712.1000000000001</v>
      </c>
      <c r="M8" s="97">
        <v>2442.3</v>
      </c>
      <c r="N8" s="97">
        <v>45.9</v>
      </c>
      <c r="O8" s="97">
        <v>785.1</v>
      </c>
      <c r="P8" s="97">
        <f aca="true" t="shared" si="5" ref="P8:P18">M8-N8-O8</f>
        <v>1611.3000000000002</v>
      </c>
      <c r="Q8" s="94">
        <f aca="true" t="shared" si="6" ref="Q8:Q18">L8/P8*100</f>
        <v>106.25581828337367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173</v>
      </c>
      <c r="C9" s="93">
        <v>0</v>
      </c>
      <c r="D9" s="93">
        <v>0</v>
      </c>
      <c r="E9" s="97">
        <f t="shared" si="1"/>
        <v>0</v>
      </c>
      <c r="F9" s="97">
        <v>1649.2</v>
      </c>
      <c r="G9" s="97">
        <v>175.4</v>
      </c>
      <c r="H9" s="97">
        <f t="shared" si="2"/>
        <v>1473.8</v>
      </c>
      <c r="I9" s="93">
        <v>54.5</v>
      </c>
      <c r="J9" s="93">
        <v>4.5</v>
      </c>
      <c r="K9" s="93">
        <f t="shared" si="3"/>
        <v>50</v>
      </c>
      <c r="L9" s="130">
        <f t="shared" si="4"/>
        <v>1423.8</v>
      </c>
      <c r="M9" s="97">
        <v>1601.4</v>
      </c>
      <c r="N9" s="97">
        <v>45.9</v>
      </c>
      <c r="O9" s="97">
        <v>129.5</v>
      </c>
      <c r="P9" s="97">
        <f t="shared" si="5"/>
        <v>1426</v>
      </c>
      <c r="Q9" s="94">
        <f t="shared" si="6"/>
        <v>99.84572230014025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174</v>
      </c>
      <c r="C10" s="93">
        <v>0</v>
      </c>
      <c r="D10" s="93">
        <v>0</v>
      </c>
      <c r="E10" s="97">
        <f t="shared" si="1"/>
        <v>0</v>
      </c>
      <c r="F10" s="97">
        <v>2519.3</v>
      </c>
      <c r="G10" s="97">
        <v>814.7</v>
      </c>
      <c r="H10" s="97">
        <f t="shared" si="2"/>
        <v>1704.6000000000001</v>
      </c>
      <c r="I10" s="93">
        <v>4.5</v>
      </c>
      <c r="J10" s="93">
        <v>4.5</v>
      </c>
      <c r="K10" s="93">
        <f t="shared" si="3"/>
        <v>0</v>
      </c>
      <c r="L10" s="130">
        <f t="shared" si="4"/>
        <v>1704.6000000000001</v>
      </c>
      <c r="M10" s="97">
        <v>2486.6</v>
      </c>
      <c r="N10" s="97">
        <v>45.9</v>
      </c>
      <c r="O10" s="97">
        <v>768.8</v>
      </c>
      <c r="P10" s="97">
        <f t="shared" si="5"/>
        <v>1671.8999999999999</v>
      </c>
      <c r="Q10" s="94">
        <f t="shared" si="6"/>
        <v>101.9558586039835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175</v>
      </c>
      <c r="C11" s="93">
        <v>0</v>
      </c>
      <c r="D11" s="93">
        <v>0</v>
      </c>
      <c r="E11" s="97">
        <f t="shared" si="1"/>
        <v>0</v>
      </c>
      <c r="F11" s="97">
        <v>17016.7</v>
      </c>
      <c r="G11" s="97">
        <v>5696.7</v>
      </c>
      <c r="H11" s="97">
        <f t="shared" si="2"/>
        <v>11320</v>
      </c>
      <c r="I11" s="93">
        <v>2869.8</v>
      </c>
      <c r="J11" s="93">
        <v>2834.8</v>
      </c>
      <c r="K11" s="93">
        <f t="shared" si="3"/>
        <v>35</v>
      </c>
      <c r="L11" s="130">
        <f t="shared" si="4"/>
        <v>11285</v>
      </c>
      <c r="M11" s="97">
        <v>16489.9</v>
      </c>
      <c r="N11" s="97">
        <v>2834.8</v>
      </c>
      <c r="O11" s="97">
        <v>2861.9</v>
      </c>
      <c r="P11" s="97">
        <f t="shared" si="5"/>
        <v>10793.200000000003</v>
      </c>
      <c r="Q11" s="94">
        <f t="shared" si="6"/>
        <v>104.55657265685801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176</v>
      </c>
      <c r="C12" s="93">
        <v>0</v>
      </c>
      <c r="D12" s="93">
        <v>0</v>
      </c>
      <c r="E12" s="97">
        <f t="shared" si="1"/>
        <v>0</v>
      </c>
      <c r="F12" s="97">
        <v>2942.3</v>
      </c>
      <c r="G12" s="97">
        <v>774.1</v>
      </c>
      <c r="H12" s="97">
        <f t="shared" si="2"/>
        <v>2168.2000000000003</v>
      </c>
      <c r="I12" s="93">
        <v>9</v>
      </c>
      <c r="J12" s="93">
        <v>9</v>
      </c>
      <c r="K12" s="93">
        <f t="shared" si="3"/>
        <v>0</v>
      </c>
      <c r="L12" s="130">
        <f t="shared" si="4"/>
        <v>2168.2000000000003</v>
      </c>
      <c r="M12" s="97">
        <v>2929.1</v>
      </c>
      <c r="N12" s="97">
        <v>114.8</v>
      </c>
      <c r="O12" s="97">
        <v>659.3</v>
      </c>
      <c r="P12" s="97">
        <f t="shared" si="5"/>
        <v>2155</v>
      </c>
      <c r="Q12" s="94">
        <f t="shared" si="6"/>
        <v>100.6125290023202</v>
      </c>
      <c r="R12" s="95">
        <v>1</v>
      </c>
      <c r="S12" s="96">
        <v>0.75</v>
      </c>
      <c r="T12" s="96">
        <f t="shared" si="0"/>
        <v>0.75</v>
      </c>
    </row>
    <row r="13" spans="1:20" ht="21.75" customHeight="1">
      <c r="A13" s="87">
        <v>7</v>
      </c>
      <c r="B13" s="92" t="s">
        <v>177</v>
      </c>
      <c r="C13" s="93">
        <v>0</v>
      </c>
      <c r="D13" s="93">
        <v>0</v>
      </c>
      <c r="E13" s="97">
        <f t="shared" si="1"/>
        <v>0</v>
      </c>
      <c r="F13" s="97">
        <v>3197.9</v>
      </c>
      <c r="G13" s="97">
        <v>786.2</v>
      </c>
      <c r="H13" s="97">
        <f t="shared" si="2"/>
        <v>2411.7</v>
      </c>
      <c r="I13" s="93">
        <v>15.1</v>
      </c>
      <c r="J13" s="93">
        <v>9</v>
      </c>
      <c r="K13" s="93">
        <f t="shared" si="3"/>
        <v>6.1</v>
      </c>
      <c r="L13" s="130">
        <f t="shared" si="4"/>
        <v>2405.6</v>
      </c>
      <c r="M13" s="97">
        <v>3154</v>
      </c>
      <c r="N13" s="97">
        <v>114.8</v>
      </c>
      <c r="O13" s="97">
        <v>671.4</v>
      </c>
      <c r="P13" s="97">
        <f t="shared" si="5"/>
        <v>2367.7999999999997</v>
      </c>
      <c r="Q13" s="94">
        <f t="shared" si="6"/>
        <v>101.5964186164372</v>
      </c>
      <c r="R13" s="95">
        <v>1</v>
      </c>
      <c r="S13" s="96">
        <v>0.75</v>
      </c>
      <c r="T13" s="96">
        <f t="shared" si="0"/>
        <v>0.75</v>
      </c>
    </row>
    <row r="14" spans="1:20" ht="21.75" customHeight="1">
      <c r="A14" s="87">
        <v>8</v>
      </c>
      <c r="B14" s="92" t="s">
        <v>178</v>
      </c>
      <c r="C14" s="93">
        <v>0</v>
      </c>
      <c r="D14" s="93">
        <v>0</v>
      </c>
      <c r="E14" s="97">
        <f t="shared" si="1"/>
        <v>0</v>
      </c>
      <c r="F14" s="97">
        <v>2004.1</v>
      </c>
      <c r="G14" s="97">
        <v>459.8</v>
      </c>
      <c r="H14" s="97">
        <f t="shared" si="2"/>
        <v>1544.3</v>
      </c>
      <c r="I14" s="93">
        <v>33.5</v>
      </c>
      <c r="J14" s="93">
        <v>4.5</v>
      </c>
      <c r="K14" s="93">
        <f t="shared" si="3"/>
        <v>29</v>
      </c>
      <c r="L14" s="130">
        <f t="shared" si="4"/>
        <v>1515.3</v>
      </c>
      <c r="M14" s="97">
        <v>2004.1</v>
      </c>
      <c r="N14" s="97">
        <v>45.9</v>
      </c>
      <c r="O14" s="97">
        <v>413.9</v>
      </c>
      <c r="P14" s="97">
        <f t="shared" si="5"/>
        <v>1544.2999999999997</v>
      </c>
      <c r="Q14" s="94">
        <f t="shared" si="6"/>
        <v>98.12212652981935</v>
      </c>
      <c r="R14" s="95">
        <v>0</v>
      </c>
      <c r="S14" s="96">
        <v>0.75</v>
      </c>
      <c r="T14" s="96">
        <f t="shared" si="0"/>
        <v>0</v>
      </c>
    </row>
    <row r="15" spans="1:20" ht="17.25" customHeight="1">
      <c r="A15" s="87">
        <v>9</v>
      </c>
      <c r="B15" s="92" t="s">
        <v>179</v>
      </c>
      <c r="C15" s="93">
        <v>0</v>
      </c>
      <c r="D15" s="93">
        <v>0</v>
      </c>
      <c r="E15" s="97">
        <f t="shared" si="1"/>
        <v>0</v>
      </c>
      <c r="F15" s="97">
        <v>5471.3</v>
      </c>
      <c r="G15" s="97">
        <v>1261.6</v>
      </c>
      <c r="H15" s="97">
        <f t="shared" si="2"/>
        <v>4209.700000000001</v>
      </c>
      <c r="I15" s="93">
        <v>84</v>
      </c>
      <c r="J15" s="93">
        <v>9</v>
      </c>
      <c r="K15" s="93">
        <f t="shared" si="3"/>
        <v>75</v>
      </c>
      <c r="L15" s="130">
        <f t="shared" si="4"/>
        <v>4134.700000000001</v>
      </c>
      <c r="M15" s="97">
        <v>5471.3</v>
      </c>
      <c r="N15" s="97">
        <v>114.8</v>
      </c>
      <c r="O15" s="97">
        <v>1146.8</v>
      </c>
      <c r="P15" s="97">
        <f t="shared" si="5"/>
        <v>4209.7</v>
      </c>
      <c r="Q15" s="94">
        <f t="shared" si="6"/>
        <v>98.21840036107088</v>
      </c>
      <c r="R15" s="95">
        <v>0</v>
      </c>
      <c r="S15" s="96">
        <v>0.75</v>
      </c>
      <c r="T15" s="96">
        <f t="shared" si="0"/>
        <v>0</v>
      </c>
    </row>
    <row r="16" spans="1:20" ht="15.75" customHeight="1">
      <c r="A16" s="87">
        <v>10</v>
      </c>
      <c r="B16" s="92" t="s">
        <v>180</v>
      </c>
      <c r="C16" s="93">
        <v>0</v>
      </c>
      <c r="D16" s="93">
        <v>0</v>
      </c>
      <c r="E16" s="97">
        <f t="shared" si="1"/>
        <v>0</v>
      </c>
      <c r="F16" s="97">
        <v>7647.6</v>
      </c>
      <c r="G16" s="97">
        <v>2027</v>
      </c>
      <c r="H16" s="97">
        <f t="shared" si="2"/>
        <v>5620.6</v>
      </c>
      <c r="I16" s="93">
        <v>1069.2</v>
      </c>
      <c r="J16" s="93">
        <v>10</v>
      </c>
      <c r="K16" s="93">
        <f t="shared" si="3"/>
        <v>1059.2</v>
      </c>
      <c r="L16" s="130">
        <f t="shared" si="4"/>
        <v>4561.400000000001</v>
      </c>
      <c r="M16" s="97">
        <v>7505.5</v>
      </c>
      <c r="N16" s="97">
        <v>160.7</v>
      </c>
      <c r="O16" s="97">
        <v>1866.3</v>
      </c>
      <c r="P16" s="97">
        <f t="shared" si="5"/>
        <v>5478.5</v>
      </c>
      <c r="Q16" s="94">
        <f t="shared" si="6"/>
        <v>83.26001642785434</v>
      </c>
      <c r="R16" s="95">
        <v>0</v>
      </c>
      <c r="S16" s="96">
        <v>0.75</v>
      </c>
      <c r="T16" s="96">
        <f t="shared" si="0"/>
        <v>0</v>
      </c>
    </row>
    <row r="17" spans="1:20" ht="16.5" customHeight="1">
      <c r="A17" s="87">
        <v>11</v>
      </c>
      <c r="B17" s="92" t="s">
        <v>181</v>
      </c>
      <c r="C17" s="93">
        <v>0</v>
      </c>
      <c r="D17" s="93">
        <v>0</v>
      </c>
      <c r="E17" s="97">
        <f t="shared" si="1"/>
        <v>0</v>
      </c>
      <c r="F17" s="97">
        <v>2354.7</v>
      </c>
      <c r="G17" s="97">
        <v>219.8</v>
      </c>
      <c r="H17" s="97">
        <f t="shared" si="2"/>
        <v>2134.8999999999996</v>
      </c>
      <c r="I17" s="93">
        <v>54.5</v>
      </c>
      <c r="J17" s="93">
        <v>4.4</v>
      </c>
      <c r="K17" s="93">
        <f t="shared" si="3"/>
        <v>50.1</v>
      </c>
      <c r="L17" s="130">
        <f t="shared" si="4"/>
        <v>2084.7999999999997</v>
      </c>
      <c r="M17" s="97">
        <v>2297.6</v>
      </c>
      <c r="N17" s="97">
        <v>45.9</v>
      </c>
      <c r="O17" s="97">
        <v>173.9</v>
      </c>
      <c r="P17" s="97">
        <f t="shared" si="5"/>
        <v>2077.7999999999997</v>
      </c>
      <c r="Q17" s="94">
        <f t="shared" si="6"/>
        <v>100.33689479256907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182</v>
      </c>
      <c r="C18" s="93">
        <v>0</v>
      </c>
      <c r="D18" s="93">
        <v>0</v>
      </c>
      <c r="E18" s="97">
        <f t="shared" si="1"/>
        <v>0</v>
      </c>
      <c r="F18" s="97">
        <v>3419.1</v>
      </c>
      <c r="G18" s="97">
        <v>955.9</v>
      </c>
      <c r="H18" s="97">
        <f t="shared" si="2"/>
        <v>2463.2</v>
      </c>
      <c r="I18" s="93">
        <v>9</v>
      </c>
      <c r="J18" s="93">
        <v>9</v>
      </c>
      <c r="K18" s="93">
        <f t="shared" si="3"/>
        <v>0</v>
      </c>
      <c r="L18" s="130">
        <f t="shared" si="4"/>
        <v>2463.2</v>
      </c>
      <c r="M18" s="97">
        <v>3378.9</v>
      </c>
      <c r="N18" s="97">
        <v>114.8</v>
      </c>
      <c r="O18" s="97">
        <v>841.1</v>
      </c>
      <c r="P18" s="97">
        <f t="shared" si="5"/>
        <v>2423</v>
      </c>
      <c r="Q18" s="94">
        <f t="shared" si="6"/>
        <v>101.65910028889806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53979.99999999999</v>
      </c>
      <c r="G31" s="93">
        <f t="shared" si="7"/>
        <v>14367</v>
      </c>
      <c r="H31" s="101">
        <f t="shared" si="7"/>
        <v>39613</v>
      </c>
      <c r="I31" s="93">
        <f t="shared" si="7"/>
        <v>4382.400000000001</v>
      </c>
      <c r="J31" s="93">
        <f t="shared" si="7"/>
        <v>2912.2000000000003</v>
      </c>
      <c r="K31" s="93">
        <f t="shared" si="7"/>
        <v>1470.1999999999998</v>
      </c>
      <c r="L31" s="130">
        <f t="shared" si="4"/>
        <v>38142.8</v>
      </c>
      <c r="M31" s="93">
        <f t="shared" si="7"/>
        <v>52870.200000000004</v>
      </c>
      <c r="N31" s="93">
        <f t="shared" si="7"/>
        <v>3799.000000000001</v>
      </c>
      <c r="O31" s="93">
        <f t="shared" si="7"/>
        <v>10568</v>
      </c>
      <c r="P31" s="93">
        <f t="shared" si="7"/>
        <v>38503.200000000004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0" sqref="J2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101</v>
      </c>
      <c r="C3" s="22" t="s">
        <v>136</v>
      </c>
      <c r="D3" s="21"/>
      <c r="E3" s="21"/>
      <c r="F3" s="26" t="s">
        <v>221</v>
      </c>
      <c r="G3" s="26" t="s">
        <v>222</v>
      </c>
      <c r="H3" s="23" t="s">
        <v>148</v>
      </c>
      <c r="I3" s="5" t="s">
        <v>24</v>
      </c>
      <c r="J3" s="172" t="s">
        <v>190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18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5" customHeight="1">
      <c r="A6" s="11">
        <v>1</v>
      </c>
      <c r="B6" s="144" t="s">
        <v>171</v>
      </c>
      <c r="C6" s="124">
        <v>-90.5</v>
      </c>
      <c r="D6" s="126"/>
      <c r="E6" s="126"/>
      <c r="F6" s="93">
        <v>906</v>
      </c>
      <c r="G6" s="97">
        <v>23.6</v>
      </c>
      <c r="H6" s="126">
        <f>F6+G6</f>
        <v>929.6</v>
      </c>
      <c r="I6" s="145">
        <f>C6/H6*100</f>
        <v>-9.735370051635112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187</v>
      </c>
      <c r="C7" s="124">
        <v>-115.5</v>
      </c>
      <c r="D7" s="126"/>
      <c r="E7" s="126"/>
      <c r="F7" s="93">
        <v>464</v>
      </c>
      <c r="G7" s="97">
        <v>38.5</v>
      </c>
      <c r="H7" s="126">
        <f aca="true" t="shared" si="1" ref="H7:H17">F7+G7</f>
        <v>502.5</v>
      </c>
      <c r="I7" s="143">
        <f aca="true" t="shared" si="2" ref="I7:I17">C7/H7*100</f>
        <v>-22.98507462686567</v>
      </c>
      <c r="J7" s="134">
        <v>0</v>
      </c>
      <c r="K7" s="127">
        <v>0.75</v>
      </c>
      <c r="L7" s="127">
        <f t="shared" si="0"/>
        <v>0</v>
      </c>
    </row>
    <row r="8" spans="1:12" ht="12.75">
      <c r="A8" s="11">
        <v>3</v>
      </c>
      <c r="B8" s="144" t="s">
        <v>173</v>
      </c>
      <c r="C8" s="124">
        <v>-47.8</v>
      </c>
      <c r="D8" s="126"/>
      <c r="E8" s="126"/>
      <c r="F8" s="93">
        <v>364.5</v>
      </c>
      <c r="G8" s="97">
        <v>52.2</v>
      </c>
      <c r="H8" s="126">
        <f t="shared" si="1"/>
        <v>416.7</v>
      </c>
      <c r="I8" s="143">
        <f t="shared" si="2"/>
        <v>-11.471082313414927</v>
      </c>
      <c r="J8" s="134">
        <v>0</v>
      </c>
      <c r="K8" s="127">
        <v>0.75</v>
      </c>
      <c r="L8" s="127">
        <f t="shared" si="0"/>
        <v>0</v>
      </c>
    </row>
    <row r="9" spans="1:12" ht="12.75">
      <c r="A9" s="11">
        <v>4</v>
      </c>
      <c r="B9" s="144" t="s">
        <v>174</v>
      </c>
      <c r="C9" s="124">
        <v>-32.7</v>
      </c>
      <c r="D9" s="126"/>
      <c r="E9" s="126"/>
      <c r="F9" s="93">
        <v>420</v>
      </c>
      <c r="G9" s="97">
        <v>17.3</v>
      </c>
      <c r="H9" s="126">
        <f t="shared" si="1"/>
        <v>437.3</v>
      </c>
      <c r="I9" s="143">
        <f t="shared" si="2"/>
        <v>-7.477704093299795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175</v>
      </c>
      <c r="C10" s="124">
        <v>-526.8</v>
      </c>
      <c r="D10" s="126"/>
      <c r="E10" s="126"/>
      <c r="F10" s="93">
        <v>5296</v>
      </c>
      <c r="G10" s="97">
        <v>78.4</v>
      </c>
      <c r="H10" s="126">
        <f t="shared" si="1"/>
        <v>5374.4</v>
      </c>
      <c r="I10" s="143">
        <f t="shared" si="2"/>
        <v>-9.80202441202739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176</v>
      </c>
      <c r="C11" s="124">
        <v>-13.2</v>
      </c>
      <c r="D11" s="126"/>
      <c r="E11" s="126"/>
      <c r="F11" s="93">
        <v>422</v>
      </c>
      <c r="G11" s="97">
        <v>9.3</v>
      </c>
      <c r="H11" s="126">
        <f t="shared" si="1"/>
        <v>431.3</v>
      </c>
      <c r="I11" s="143">
        <f t="shared" si="2"/>
        <v>-3.0605147229306744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177</v>
      </c>
      <c r="C12" s="124">
        <v>-43.9</v>
      </c>
      <c r="D12" s="126"/>
      <c r="E12" s="126"/>
      <c r="F12" s="93">
        <v>604</v>
      </c>
      <c r="G12" s="97">
        <v>114.4</v>
      </c>
      <c r="H12" s="126">
        <f t="shared" si="1"/>
        <v>718.4</v>
      </c>
      <c r="I12" s="143">
        <f t="shared" si="2"/>
        <v>-6.110801781737194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178</v>
      </c>
      <c r="C13" s="124">
        <v>0</v>
      </c>
      <c r="D13" s="126"/>
      <c r="E13" s="126"/>
      <c r="F13" s="93">
        <v>554</v>
      </c>
      <c r="G13" s="97">
        <v>44.3</v>
      </c>
      <c r="H13" s="126">
        <f t="shared" si="1"/>
        <v>598.3</v>
      </c>
      <c r="I13" s="143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179</v>
      </c>
      <c r="C14" s="124">
        <v>0</v>
      </c>
      <c r="D14" s="126"/>
      <c r="E14" s="126"/>
      <c r="F14" s="93">
        <v>1117.5</v>
      </c>
      <c r="G14" s="97">
        <v>106.1</v>
      </c>
      <c r="H14" s="126">
        <f t="shared" si="1"/>
        <v>1223.6</v>
      </c>
      <c r="I14" s="143">
        <f t="shared" si="2"/>
        <v>0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180</v>
      </c>
      <c r="C15" s="125">
        <v>-142.1</v>
      </c>
      <c r="D15" s="126"/>
      <c r="E15" s="126"/>
      <c r="F15" s="93">
        <v>877.2</v>
      </c>
      <c r="G15" s="97">
        <v>92.5</v>
      </c>
      <c r="H15" s="126">
        <f t="shared" si="1"/>
        <v>969.7</v>
      </c>
      <c r="I15" s="143">
        <f t="shared" si="2"/>
        <v>-14.654016706197792</v>
      </c>
      <c r="J15" s="134">
        <v>0</v>
      </c>
      <c r="K15" s="127">
        <v>0.75</v>
      </c>
      <c r="L15" s="127">
        <f t="shared" si="0"/>
        <v>0</v>
      </c>
    </row>
    <row r="16" spans="1:12" ht="12.75">
      <c r="A16" s="11">
        <v>11</v>
      </c>
      <c r="B16" s="144" t="s">
        <v>181</v>
      </c>
      <c r="C16" s="124">
        <v>-57.1</v>
      </c>
      <c r="D16" s="126"/>
      <c r="E16" s="126"/>
      <c r="F16" s="93">
        <v>589</v>
      </c>
      <c r="G16" s="97">
        <v>79.3</v>
      </c>
      <c r="H16" s="126">
        <f t="shared" si="1"/>
        <v>668.3</v>
      </c>
      <c r="I16" s="143">
        <f t="shared" si="2"/>
        <v>-8.544067035762383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182</v>
      </c>
      <c r="C17" s="124">
        <v>-40.2</v>
      </c>
      <c r="D17" s="126"/>
      <c r="E17" s="126"/>
      <c r="F17" s="93">
        <v>748</v>
      </c>
      <c r="G17" s="97">
        <v>10.5</v>
      </c>
      <c r="H17" s="126">
        <f t="shared" si="1"/>
        <v>758.5</v>
      </c>
      <c r="I17" s="143">
        <f t="shared" si="2"/>
        <v>-5.2999340804218855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-1109.8</v>
      </c>
      <c r="D30" s="93">
        <f t="shared" si="3"/>
        <v>0</v>
      </c>
      <c r="E30" s="93">
        <f t="shared" si="3"/>
        <v>0</v>
      </c>
      <c r="F30" s="147">
        <f t="shared" si="3"/>
        <v>12362.2</v>
      </c>
      <c r="G30" s="93">
        <f t="shared" si="3"/>
        <v>666.4</v>
      </c>
      <c r="H30" s="135">
        <f t="shared" si="3"/>
        <v>13028.6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5.375" style="34" customWidth="1"/>
    <col min="2" max="2" width="26.87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101</v>
      </c>
      <c r="C3" s="36" t="s">
        <v>36</v>
      </c>
      <c r="D3" s="37"/>
      <c r="E3" s="37"/>
      <c r="F3" s="33" t="s">
        <v>223</v>
      </c>
      <c r="G3" s="33" t="s">
        <v>222</v>
      </c>
      <c r="H3" s="38" t="s">
        <v>137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171</v>
      </c>
      <c r="C6" s="124">
        <v>0</v>
      </c>
      <c r="D6" s="126"/>
      <c r="E6" s="126"/>
      <c r="F6" s="93">
        <v>906</v>
      </c>
      <c r="G6" s="97">
        <v>23.6</v>
      </c>
      <c r="H6" s="148">
        <f>F6+G6</f>
        <v>929.6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9.5" customHeight="1">
      <c r="A7" s="51">
        <v>2</v>
      </c>
      <c r="B7" s="105" t="s">
        <v>172</v>
      </c>
      <c r="C7" s="124">
        <v>0</v>
      </c>
      <c r="D7" s="126"/>
      <c r="E7" s="126"/>
      <c r="F7" s="93">
        <v>464</v>
      </c>
      <c r="G7" s="97">
        <v>38.5</v>
      </c>
      <c r="H7" s="108">
        <f aca="true" t="shared" si="1" ref="H7:H17">F7+G7</f>
        <v>502.5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173</v>
      </c>
      <c r="C8" s="124">
        <v>0</v>
      </c>
      <c r="D8" s="126"/>
      <c r="E8" s="126"/>
      <c r="F8" s="93">
        <v>364.5</v>
      </c>
      <c r="G8" s="97">
        <v>52.2</v>
      </c>
      <c r="H8" s="108">
        <f t="shared" si="1"/>
        <v>416.7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174</v>
      </c>
      <c r="C9" s="124">
        <v>0</v>
      </c>
      <c r="D9" s="126"/>
      <c r="E9" s="126"/>
      <c r="F9" s="93">
        <v>420</v>
      </c>
      <c r="G9" s="97">
        <v>17.3</v>
      </c>
      <c r="H9" s="108">
        <f t="shared" si="1"/>
        <v>437.3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175</v>
      </c>
      <c r="C10" s="124">
        <v>0</v>
      </c>
      <c r="D10" s="126"/>
      <c r="E10" s="126"/>
      <c r="F10" s="93">
        <v>5296</v>
      </c>
      <c r="G10" s="97">
        <v>78.4</v>
      </c>
      <c r="H10" s="108">
        <f t="shared" si="1"/>
        <v>5374.4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176</v>
      </c>
      <c r="C11" s="124">
        <v>0</v>
      </c>
      <c r="D11" s="126"/>
      <c r="E11" s="126"/>
      <c r="F11" s="93">
        <v>422</v>
      </c>
      <c r="G11" s="97">
        <v>9.3</v>
      </c>
      <c r="H11" s="108">
        <f t="shared" si="1"/>
        <v>431.3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177</v>
      </c>
      <c r="C12" s="124">
        <v>0</v>
      </c>
      <c r="D12" s="126"/>
      <c r="E12" s="126"/>
      <c r="F12" s="93">
        <v>604</v>
      </c>
      <c r="G12" s="97">
        <v>114.4</v>
      </c>
      <c r="H12" s="108">
        <f t="shared" si="1"/>
        <v>718.4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178</v>
      </c>
      <c r="C13" s="124">
        <v>0</v>
      </c>
      <c r="D13" s="126"/>
      <c r="E13" s="126"/>
      <c r="F13" s="93">
        <v>554</v>
      </c>
      <c r="G13" s="97">
        <v>44.3</v>
      </c>
      <c r="H13" s="108">
        <f t="shared" si="1"/>
        <v>598.3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179</v>
      </c>
      <c r="C14" s="124">
        <v>0</v>
      </c>
      <c r="D14" s="126"/>
      <c r="E14" s="126"/>
      <c r="F14" s="93">
        <v>1117.5</v>
      </c>
      <c r="G14" s="97">
        <v>106.1</v>
      </c>
      <c r="H14" s="108">
        <f t="shared" si="1"/>
        <v>1223.6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180</v>
      </c>
      <c r="C15" s="124">
        <v>0</v>
      </c>
      <c r="D15" s="126"/>
      <c r="E15" s="126"/>
      <c r="F15" s="93">
        <v>877.2</v>
      </c>
      <c r="G15" s="97">
        <v>92.5</v>
      </c>
      <c r="H15" s="108">
        <f t="shared" si="1"/>
        <v>969.7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181</v>
      </c>
      <c r="C16" s="124">
        <v>0</v>
      </c>
      <c r="D16" s="126"/>
      <c r="E16" s="126"/>
      <c r="F16" s="93">
        <v>589</v>
      </c>
      <c r="G16" s="97">
        <v>79.3</v>
      </c>
      <c r="H16" s="108">
        <f t="shared" si="1"/>
        <v>668.3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182</v>
      </c>
      <c r="C17" s="124">
        <v>0</v>
      </c>
      <c r="D17" s="126"/>
      <c r="E17" s="126"/>
      <c r="F17" s="93">
        <v>748</v>
      </c>
      <c r="G17" s="97">
        <v>10.5</v>
      </c>
      <c r="H17" s="108">
        <f t="shared" si="1"/>
        <v>758.5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12362.2</v>
      </c>
      <c r="G30" s="93">
        <f t="shared" si="3"/>
        <v>666.4</v>
      </c>
      <c r="H30" s="93">
        <f t="shared" si="3"/>
        <v>13028.6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F6" sqref="F6:F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101</v>
      </c>
      <c r="C3" s="6" t="s">
        <v>138</v>
      </c>
      <c r="D3" s="21"/>
      <c r="E3" s="21"/>
      <c r="F3" s="26" t="s">
        <v>224</v>
      </c>
      <c r="G3" s="26" t="s">
        <v>225</v>
      </c>
      <c r="H3" s="23" t="s">
        <v>139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171</v>
      </c>
      <c r="C6" s="124">
        <v>0</v>
      </c>
      <c r="D6" s="126"/>
      <c r="E6" s="126"/>
      <c r="F6" s="97">
        <v>3200</v>
      </c>
      <c r="G6" s="97">
        <v>364.8</v>
      </c>
      <c r="H6" s="108">
        <f>F6-G6</f>
        <v>2835.2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21.75" customHeight="1">
      <c r="A7" s="11">
        <v>2</v>
      </c>
      <c r="B7" s="105" t="s">
        <v>172</v>
      </c>
      <c r="C7" s="124">
        <v>0</v>
      </c>
      <c r="D7" s="126"/>
      <c r="E7" s="126"/>
      <c r="F7" s="97">
        <v>2557.8</v>
      </c>
      <c r="G7" s="97">
        <v>831</v>
      </c>
      <c r="H7" s="108">
        <f aca="true" t="shared" si="2" ref="H7:H17">F7-G7</f>
        <v>1726.8000000000002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173</v>
      </c>
      <c r="C8" s="124">
        <v>0</v>
      </c>
      <c r="D8" s="126"/>
      <c r="E8" s="126"/>
      <c r="F8" s="97">
        <v>1649.2</v>
      </c>
      <c r="G8" s="97">
        <v>175.4</v>
      </c>
      <c r="H8" s="108">
        <f t="shared" si="2"/>
        <v>1473.8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174</v>
      </c>
      <c r="C9" s="124">
        <v>0</v>
      </c>
      <c r="D9" s="126"/>
      <c r="E9" s="126"/>
      <c r="F9" s="97">
        <v>2519.3</v>
      </c>
      <c r="G9" s="97">
        <v>814.7</v>
      </c>
      <c r="H9" s="108">
        <f t="shared" si="2"/>
        <v>1704.6000000000001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175</v>
      </c>
      <c r="C10" s="124">
        <v>0</v>
      </c>
      <c r="D10" s="126"/>
      <c r="E10" s="126"/>
      <c r="F10" s="97">
        <v>17016.7</v>
      </c>
      <c r="G10" s="97">
        <v>5696.7</v>
      </c>
      <c r="H10" s="108">
        <f t="shared" si="2"/>
        <v>11320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176</v>
      </c>
      <c r="C11" s="124">
        <v>0</v>
      </c>
      <c r="D11" s="126"/>
      <c r="E11" s="126"/>
      <c r="F11" s="97">
        <v>2942.3</v>
      </c>
      <c r="G11" s="97">
        <v>774.1</v>
      </c>
      <c r="H11" s="108">
        <f t="shared" si="2"/>
        <v>2168.2000000000003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177</v>
      </c>
      <c r="C12" s="124">
        <v>0</v>
      </c>
      <c r="D12" s="126"/>
      <c r="E12" s="126"/>
      <c r="F12" s="97">
        <v>3197.9</v>
      </c>
      <c r="G12" s="97">
        <v>786.2</v>
      </c>
      <c r="H12" s="108">
        <f t="shared" si="2"/>
        <v>2411.7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178</v>
      </c>
      <c r="C13" s="124">
        <v>0</v>
      </c>
      <c r="D13" s="126"/>
      <c r="E13" s="126"/>
      <c r="F13" s="97">
        <v>2004.1</v>
      </c>
      <c r="G13" s="97">
        <v>459.8</v>
      </c>
      <c r="H13" s="108">
        <f t="shared" si="2"/>
        <v>1544.3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179</v>
      </c>
      <c r="C14" s="124">
        <v>0</v>
      </c>
      <c r="D14" s="126"/>
      <c r="E14" s="126"/>
      <c r="F14" s="97">
        <v>5471.3</v>
      </c>
      <c r="G14" s="97">
        <v>1261.6</v>
      </c>
      <c r="H14" s="108">
        <f t="shared" si="2"/>
        <v>4209.700000000001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180</v>
      </c>
      <c r="C15" s="124">
        <v>0</v>
      </c>
      <c r="D15" s="126"/>
      <c r="E15" s="126"/>
      <c r="F15" s="97">
        <v>7647.6</v>
      </c>
      <c r="G15" s="97">
        <v>2027</v>
      </c>
      <c r="H15" s="108">
        <f t="shared" si="2"/>
        <v>5620.6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181</v>
      </c>
      <c r="C16" s="124">
        <v>0</v>
      </c>
      <c r="D16" s="126"/>
      <c r="E16" s="126"/>
      <c r="F16" s="97">
        <v>2354.7</v>
      </c>
      <c r="G16" s="97">
        <v>219.8</v>
      </c>
      <c r="H16" s="108">
        <f t="shared" si="2"/>
        <v>2134.8999999999996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182</v>
      </c>
      <c r="C17" s="124">
        <v>0</v>
      </c>
      <c r="D17" s="126"/>
      <c r="E17" s="126"/>
      <c r="F17" s="97">
        <v>3419.1</v>
      </c>
      <c r="G17" s="97">
        <v>955.9</v>
      </c>
      <c r="H17" s="108">
        <f t="shared" si="2"/>
        <v>2463.2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53979.99999999999</v>
      </c>
      <c r="G30" s="93">
        <f t="shared" si="3"/>
        <v>14367</v>
      </c>
      <c r="H30" s="93">
        <f t="shared" si="3"/>
        <v>39613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" sqref="K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101</v>
      </c>
      <c r="C3" s="26" t="s">
        <v>194</v>
      </c>
      <c r="D3" s="26" t="s">
        <v>226</v>
      </c>
      <c r="E3" s="26" t="s">
        <v>227</v>
      </c>
      <c r="F3" s="23" t="s">
        <v>1</v>
      </c>
      <c r="G3" s="21"/>
      <c r="H3" s="21"/>
      <c r="I3" s="5" t="s">
        <v>196</v>
      </c>
      <c r="J3" s="5" t="s">
        <v>230</v>
      </c>
      <c r="K3" s="26" t="s">
        <v>31</v>
      </c>
      <c r="L3" s="26" t="s">
        <v>204</v>
      </c>
      <c r="M3" s="26" t="s">
        <v>228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84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106</v>
      </c>
      <c r="N4" s="8" t="s">
        <v>44</v>
      </c>
      <c r="O4" s="8" t="s">
        <v>198</v>
      </c>
      <c r="P4" s="174"/>
      <c r="Q4" s="174"/>
      <c r="R4" s="9" t="s">
        <v>46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171</v>
      </c>
      <c r="C6" s="97">
        <v>3109.5</v>
      </c>
      <c r="D6" s="97">
        <v>114.8</v>
      </c>
      <c r="E6" s="97">
        <v>250</v>
      </c>
      <c r="F6" s="97">
        <f>C6-D6-E6</f>
        <v>2744.7</v>
      </c>
      <c r="G6" s="97"/>
      <c r="H6" s="97"/>
      <c r="I6" s="93">
        <v>0</v>
      </c>
      <c r="J6" s="93">
        <v>0</v>
      </c>
      <c r="K6" s="97">
        <f>J6-I6</f>
        <v>0</v>
      </c>
      <c r="L6" s="97">
        <v>3200</v>
      </c>
      <c r="M6" s="97">
        <v>364.8</v>
      </c>
      <c r="N6" s="97">
        <f>L6-M6</f>
        <v>2835.2</v>
      </c>
      <c r="O6" s="94">
        <f>(F6-N6)/F6*100</f>
        <v>-3.2972638175392572</v>
      </c>
      <c r="P6" s="96">
        <v>0.34</v>
      </c>
      <c r="Q6" s="96">
        <v>1.2</v>
      </c>
      <c r="R6" s="96">
        <f aca="true" t="shared" si="0" ref="R6:R17">P6*Q6</f>
        <v>0.40800000000000003</v>
      </c>
    </row>
    <row r="7" spans="1:18" ht="12.75">
      <c r="A7" s="162">
        <v>2</v>
      </c>
      <c r="B7" s="92" t="s">
        <v>187</v>
      </c>
      <c r="C7" s="97">
        <v>2442.3</v>
      </c>
      <c r="D7" s="97">
        <v>45.9</v>
      </c>
      <c r="E7" s="97">
        <v>785.1</v>
      </c>
      <c r="F7" s="97">
        <f aca="true" t="shared" si="1" ref="F7:F17">C7-D7-E7</f>
        <v>1611.3000000000002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2557.8</v>
      </c>
      <c r="M7" s="97">
        <v>831</v>
      </c>
      <c r="N7" s="97">
        <f aca="true" t="shared" si="3" ref="N7:N17">L7-M7</f>
        <v>1726.8000000000002</v>
      </c>
      <c r="O7" s="94">
        <f aca="true" t="shared" si="4" ref="O7:O17">(F7-N7)/F7*100</f>
        <v>-7.168125116365667</v>
      </c>
      <c r="P7" s="96">
        <v>0</v>
      </c>
      <c r="Q7" s="96">
        <v>1.2</v>
      </c>
      <c r="R7" s="96">
        <f t="shared" si="0"/>
        <v>0</v>
      </c>
    </row>
    <row r="8" spans="1:18" ht="12.75">
      <c r="A8" s="162">
        <v>3</v>
      </c>
      <c r="B8" s="92" t="s">
        <v>173</v>
      </c>
      <c r="C8" s="97">
        <v>1601.4</v>
      </c>
      <c r="D8" s="97">
        <v>45.9</v>
      </c>
      <c r="E8" s="97">
        <v>129.5</v>
      </c>
      <c r="F8" s="97">
        <f t="shared" si="1"/>
        <v>1426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1649.2</v>
      </c>
      <c r="M8" s="97">
        <v>175.4</v>
      </c>
      <c r="N8" s="97">
        <f t="shared" si="3"/>
        <v>1473.8</v>
      </c>
      <c r="O8" s="94">
        <f t="shared" si="4"/>
        <v>-3.3520336605890573</v>
      </c>
      <c r="P8" s="96">
        <v>0.32</v>
      </c>
      <c r="Q8" s="96">
        <v>1.2</v>
      </c>
      <c r="R8" s="96">
        <f t="shared" si="0"/>
        <v>0.384</v>
      </c>
    </row>
    <row r="9" spans="1:18" ht="12.75">
      <c r="A9" s="162">
        <v>4</v>
      </c>
      <c r="B9" s="92" t="s">
        <v>174</v>
      </c>
      <c r="C9" s="97">
        <v>2486.6</v>
      </c>
      <c r="D9" s="97">
        <v>45.9</v>
      </c>
      <c r="E9" s="97">
        <v>768.8</v>
      </c>
      <c r="F9" s="97">
        <f t="shared" si="1"/>
        <v>1671.8999999999999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2519.3</v>
      </c>
      <c r="M9" s="97">
        <v>814.7</v>
      </c>
      <c r="N9" s="97">
        <f t="shared" si="3"/>
        <v>1704.6000000000001</v>
      </c>
      <c r="O9" s="94">
        <f t="shared" si="4"/>
        <v>-1.9558586039835082</v>
      </c>
      <c r="P9" s="96">
        <v>0.6</v>
      </c>
      <c r="Q9" s="96">
        <v>1.2</v>
      </c>
      <c r="R9" s="96">
        <f t="shared" si="0"/>
        <v>0.72</v>
      </c>
    </row>
    <row r="10" spans="1:18" ht="12.75">
      <c r="A10" s="162">
        <v>5</v>
      </c>
      <c r="B10" s="92" t="s">
        <v>175</v>
      </c>
      <c r="C10" s="97">
        <v>16489.9</v>
      </c>
      <c r="D10" s="97">
        <v>2834.8</v>
      </c>
      <c r="E10" s="97">
        <v>2861.9</v>
      </c>
      <c r="F10" s="97">
        <f t="shared" si="1"/>
        <v>10793.200000000003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17016.7</v>
      </c>
      <c r="M10" s="97">
        <v>5696.7</v>
      </c>
      <c r="N10" s="97">
        <f t="shared" si="3"/>
        <v>11320</v>
      </c>
      <c r="O10" s="94">
        <f t="shared" si="4"/>
        <v>-4.880850906126055</v>
      </c>
      <c r="P10" s="96">
        <v>0.02</v>
      </c>
      <c r="Q10" s="96">
        <v>1.2</v>
      </c>
      <c r="R10" s="96">
        <f t="shared" si="0"/>
        <v>0.024</v>
      </c>
    </row>
    <row r="11" spans="1:18" ht="12.75">
      <c r="A11" s="162">
        <v>6</v>
      </c>
      <c r="B11" s="92" t="s">
        <v>176</v>
      </c>
      <c r="C11" s="97">
        <v>2929.1</v>
      </c>
      <c r="D11" s="97">
        <v>114.8</v>
      </c>
      <c r="E11" s="97">
        <v>659.3</v>
      </c>
      <c r="F11" s="97">
        <f t="shared" si="1"/>
        <v>2155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2942.3</v>
      </c>
      <c r="M11" s="97">
        <v>774.1</v>
      </c>
      <c r="N11" s="97">
        <f t="shared" si="3"/>
        <v>2168.2000000000003</v>
      </c>
      <c r="O11" s="94">
        <f t="shared" si="4"/>
        <v>-0.6125290023201984</v>
      </c>
      <c r="P11" s="96">
        <v>0.88</v>
      </c>
      <c r="Q11" s="96">
        <v>1.2</v>
      </c>
      <c r="R11" s="96">
        <f t="shared" si="0"/>
        <v>1.056</v>
      </c>
    </row>
    <row r="12" spans="1:18" ht="25.5">
      <c r="A12" s="162">
        <v>7</v>
      </c>
      <c r="B12" s="92" t="s">
        <v>177</v>
      </c>
      <c r="C12" s="97">
        <v>3154</v>
      </c>
      <c r="D12" s="97">
        <v>114.8</v>
      </c>
      <c r="E12" s="97">
        <v>671.4</v>
      </c>
      <c r="F12" s="97">
        <f t="shared" si="1"/>
        <v>2367.7999999999997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3197.9</v>
      </c>
      <c r="M12" s="97">
        <v>786.2</v>
      </c>
      <c r="N12" s="97">
        <f t="shared" si="3"/>
        <v>2411.7</v>
      </c>
      <c r="O12" s="94">
        <f t="shared" si="4"/>
        <v>-1.8540417264971747</v>
      </c>
      <c r="P12" s="96">
        <v>0.62</v>
      </c>
      <c r="Q12" s="96">
        <v>1.2</v>
      </c>
      <c r="R12" s="96">
        <f t="shared" si="0"/>
        <v>0.744</v>
      </c>
    </row>
    <row r="13" spans="1:18" ht="18.75" customHeight="1">
      <c r="A13" s="162">
        <v>8</v>
      </c>
      <c r="B13" s="92" t="s">
        <v>184</v>
      </c>
      <c r="C13" s="97">
        <v>2004.1</v>
      </c>
      <c r="D13" s="97">
        <v>45.9</v>
      </c>
      <c r="E13" s="97">
        <v>413.9</v>
      </c>
      <c r="F13" s="97">
        <f t="shared" si="1"/>
        <v>1544.2999999999997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2004.1</v>
      </c>
      <c r="M13" s="97">
        <v>459.8</v>
      </c>
      <c r="N13" s="97">
        <f t="shared" si="3"/>
        <v>1544.3</v>
      </c>
      <c r="O13" s="94">
        <f t="shared" si="4"/>
        <v>-1.472341354939015E-14</v>
      </c>
      <c r="P13" s="96">
        <v>1</v>
      </c>
      <c r="Q13" s="96">
        <v>1.2</v>
      </c>
      <c r="R13" s="96">
        <f t="shared" si="0"/>
        <v>1.2</v>
      </c>
    </row>
    <row r="14" spans="1:18" ht="12.75">
      <c r="A14" s="162">
        <v>9</v>
      </c>
      <c r="B14" s="92" t="s">
        <v>179</v>
      </c>
      <c r="C14" s="97">
        <v>5471.3</v>
      </c>
      <c r="D14" s="97">
        <v>114.8</v>
      </c>
      <c r="E14" s="97">
        <v>1146.8</v>
      </c>
      <c r="F14" s="97">
        <f t="shared" si="1"/>
        <v>4209.7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5471.3</v>
      </c>
      <c r="M14" s="97">
        <v>1261.6</v>
      </c>
      <c r="N14" s="97">
        <f t="shared" si="3"/>
        <v>4209.700000000001</v>
      </c>
      <c r="O14" s="94">
        <f t="shared" si="4"/>
        <v>-2.1604739097154862E-14</v>
      </c>
      <c r="P14" s="96">
        <v>1</v>
      </c>
      <c r="Q14" s="96">
        <v>1.2</v>
      </c>
      <c r="R14" s="96">
        <f t="shared" si="0"/>
        <v>1.2</v>
      </c>
    </row>
    <row r="15" spans="1:18" ht="12.75">
      <c r="A15" s="162">
        <v>10</v>
      </c>
      <c r="B15" s="92" t="s">
        <v>180</v>
      </c>
      <c r="C15" s="97">
        <v>7505.5</v>
      </c>
      <c r="D15" s="97">
        <v>160.7</v>
      </c>
      <c r="E15" s="97">
        <v>1866.3</v>
      </c>
      <c r="F15" s="97">
        <f t="shared" si="1"/>
        <v>5478.5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7647.6</v>
      </c>
      <c r="M15" s="97">
        <v>2027</v>
      </c>
      <c r="N15" s="97">
        <f t="shared" si="3"/>
        <v>5620.6</v>
      </c>
      <c r="O15" s="94">
        <f t="shared" si="4"/>
        <v>-2.5937756685224125</v>
      </c>
      <c r="P15" s="96">
        <v>0.48</v>
      </c>
      <c r="Q15" s="96">
        <v>1.2</v>
      </c>
      <c r="R15" s="96">
        <f t="shared" si="0"/>
        <v>0.576</v>
      </c>
    </row>
    <row r="16" spans="1:18" ht="12.75">
      <c r="A16" s="162">
        <v>11</v>
      </c>
      <c r="B16" s="92" t="s">
        <v>181</v>
      </c>
      <c r="C16" s="97">
        <v>2297.6</v>
      </c>
      <c r="D16" s="97">
        <v>45.9</v>
      </c>
      <c r="E16" s="97">
        <v>173.9</v>
      </c>
      <c r="F16" s="97">
        <f t="shared" si="1"/>
        <v>2077.7999999999997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2354.7</v>
      </c>
      <c r="M16" s="97">
        <v>219.8</v>
      </c>
      <c r="N16" s="97">
        <f t="shared" si="3"/>
        <v>2134.8999999999996</v>
      </c>
      <c r="O16" s="94">
        <f t="shared" si="4"/>
        <v>-2.748098950813356</v>
      </c>
      <c r="P16" s="96">
        <v>0.46</v>
      </c>
      <c r="Q16" s="96">
        <v>1.2</v>
      </c>
      <c r="R16" s="96">
        <f t="shared" si="0"/>
        <v>0.552</v>
      </c>
    </row>
    <row r="17" spans="1:18" ht="12.75">
      <c r="A17" s="162">
        <v>12</v>
      </c>
      <c r="B17" s="92" t="s">
        <v>182</v>
      </c>
      <c r="C17" s="97">
        <v>3378.9</v>
      </c>
      <c r="D17" s="97">
        <v>114.8</v>
      </c>
      <c r="E17" s="97">
        <v>841.1</v>
      </c>
      <c r="F17" s="97">
        <f t="shared" si="1"/>
        <v>2423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3419.1</v>
      </c>
      <c r="M17" s="97">
        <v>955.9</v>
      </c>
      <c r="N17" s="97">
        <f t="shared" si="3"/>
        <v>2463.2</v>
      </c>
      <c r="O17" s="94">
        <f t="shared" si="4"/>
        <v>-1.6591002888980528</v>
      </c>
      <c r="P17" s="96">
        <v>0.66</v>
      </c>
      <c r="Q17" s="96">
        <v>1.2</v>
      </c>
      <c r="R17" s="96">
        <f t="shared" si="0"/>
        <v>0.792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52870.200000000004</v>
      </c>
      <c r="D30" s="93">
        <f t="shared" si="5"/>
        <v>3799.000000000001</v>
      </c>
      <c r="E30" s="93">
        <f t="shared" si="5"/>
        <v>10568</v>
      </c>
      <c r="F30" s="93">
        <f t="shared" si="5"/>
        <v>38503.200000000004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53979.99999999999</v>
      </c>
      <c r="M30" s="93">
        <f t="shared" si="5"/>
        <v>14367</v>
      </c>
      <c r="N30" s="93">
        <f t="shared" si="5"/>
        <v>39613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1" sqref="J11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101</v>
      </c>
      <c r="C3" s="25" t="s">
        <v>50</v>
      </c>
      <c r="D3" s="25" t="s">
        <v>197</v>
      </c>
      <c r="E3" s="25" t="s">
        <v>231</v>
      </c>
      <c r="F3" s="25" t="s">
        <v>48</v>
      </c>
      <c r="G3" s="25" t="s">
        <v>48</v>
      </c>
      <c r="H3" s="25" t="s">
        <v>140</v>
      </c>
      <c r="I3" s="5" t="s">
        <v>47</v>
      </c>
      <c r="J3" s="172" t="s">
        <v>21</v>
      </c>
      <c r="K3" s="172" t="s">
        <v>191</v>
      </c>
      <c r="L3" s="6" t="s">
        <v>6</v>
      </c>
    </row>
    <row r="4" spans="1:12" s="10" customFormat="1" ht="46.5" customHeight="1">
      <c r="A4" s="171"/>
      <c r="B4" s="178"/>
      <c r="C4" s="5" t="s">
        <v>51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52</v>
      </c>
      <c r="J4" s="174"/>
      <c r="K4" s="174"/>
      <c r="L4" s="9" t="s">
        <v>49</v>
      </c>
    </row>
    <row r="5" spans="1:12" s="10" customFormat="1" ht="18.75" customHeight="1">
      <c r="A5" s="30">
        <v>1</v>
      </c>
      <c r="B5" s="30">
        <v>2</v>
      </c>
      <c r="C5" s="30" t="s">
        <v>53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171</v>
      </c>
      <c r="C6" s="24">
        <v>0</v>
      </c>
      <c r="D6" s="93">
        <v>4.3</v>
      </c>
      <c r="E6" s="93">
        <v>3</v>
      </c>
      <c r="F6" s="93">
        <f>E6-D6</f>
        <v>-1.2999999999999998</v>
      </c>
      <c r="G6" s="130">
        <v>0</v>
      </c>
      <c r="H6" s="93">
        <v>846</v>
      </c>
      <c r="I6" s="167">
        <f>F6/H6*100</f>
        <v>-0.15366430260047279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187</v>
      </c>
      <c r="C7" s="24">
        <v>0</v>
      </c>
      <c r="D7" s="93">
        <v>0.9</v>
      </c>
      <c r="E7" s="93">
        <v>0.3</v>
      </c>
      <c r="F7" s="93">
        <f aca="true" t="shared" si="1" ref="F7:F17">E7-D7</f>
        <v>-0.6000000000000001</v>
      </c>
      <c r="G7" s="130">
        <v>75</v>
      </c>
      <c r="H7" s="93">
        <v>460</v>
      </c>
      <c r="I7" s="167">
        <f aca="true" t="shared" si="2" ref="I7:I17">F7/H7*100</f>
        <v>-0.13043478260869568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173</v>
      </c>
      <c r="C8" s="24">
        <v>0</v>
      </c>
      <c r="D8" s="93">
        <v>0</v>
      </c>
      <c r="E8" s="93">
        <v>0</v>
      </c>
      <c r="F8" s="93">
        <f t="shared" si="1"/>
        <v>0</v>
      </c>
      <c r="G8" s="130">
        <v>1.3</v>
      </c>
      <c r="H8" s="93">
        <v>333.5</v>
      </c>
      <c r="I8" s="167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174</v>
      </c>
      <c r="C9" s="24">
        <v>0</v>
      </c>
      <c r="D9" s="93">
        <v>0</v>
      </c>
      <c r="E9" s="93">
        <v>0</v>
      </c>
      <c r="F9" s="93">
        <f t="shared" si="1"/>
        <v>0</v>
      </c>
      <c r="G9" s="130">
        <v>-214</v>
      </c>
      <c r="H9" s="93">
        <v>404</v>
      </c>
      <c r="I9" s="167">
        <f t="shared" si="2"/>
        <v>0</v>
      </c>
      <c r="J9" s="96">
        <v>1</v>
      </c>
      <c r="K9" s="96">
        <v>1</v>
      </c>
      <c r="L9" s="96">
        <f t="shared" si="0"/>
        <v>1</v>
      </c>
    </row>
    <row r="10" spans="1:12" ht="12.75">
      <c r="A10" s="87">
        <v>5</v>
      </c>
      <c r="B10" s="92" t="s">
        <v>175</v>
      </c>
      <c r="C10" s="24">
        <v>0</v>
      </c>
      <c r="D10" s="93">
        <v>1.8</v>
      </c>
      <c r="E10" s="93">
        <v>6.3</v>
      </c>
      <c r="F10" s="93">
        <f t="shared" si="1"/>
        <v>4.5</v>
      </c>
      <c r="G10" s="130">
        <v>0</v>
      </c>
      <c r="H10" s="93">
        <v>4709</v>
      </c>
      <c r="I10" s="167">
        <f t="shared" si="2"/>
        <v>0.09556169038012317</v>
      </c>
      <c r="J10" s="96">
        <v>0.981</v>
      </c>
      <c r="K10" s="96">
        <v>1</v>
      </c>
      <c r="L10" s="96">
        <f t="shared" si="0"/>
        <v>0.981</v>
      </c>
    </row>
    <row r="11" spans="1:12" ht="12.75">
      <c r="A11" s="87">
        <v>6</v>
      </c>
      <c r="B11" s="92" t="s">
        <v>176</v>
      </c>
      <c r="C11" s="24">
        <v>0</v>
      </c>
      <c r="D11" s="93">
        <v>3.9</v>
      </c>
      <c r="E11" s="93">
        <v>1.1</v>
      </c>
      <c r="F11" s="93">
        <f t="shared" si="1"/>
        <v>-2.8</v>
      </c>
      <c r="G11" s="130">
        <v>-101</v>
      </c>
      <c r="H11" s="93">
        <v>383</v>
      </c>
      <c r="I11" s="167">
        <f t="shared" si="2"/>
        <v>-0.7310704960835509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177</v>
      </c>
      <c r="C12" s="24">
        <v>0</v>
      </c>
      <c r="D12" s="93">
        <v>1.1</v>
      </c>
      <c r="E12" s="93">
        <v>1</v>
      </c>
      <c r="F12" s="93">
        <f t="shared" si="1"/>
        <v>-0.10000000000000009</v>
      </c>
      <c r="G12" s="130">
        <v>-85</v>
      </c>
      <c r="H12" s="93">
        <v>487</v>
      </c>
      <c r="I12" s="167">
        <f t="shared" si="2"/>
        <v>-0.02053388090349078</v>
      </c>
      <c r="J12" s="96">
        <v>1</v>
      </c>
      <c r="K12" s="96">
        <v>1</v>
      </c>
      <c r="L12" s="96">
        <f t="shared" si="0"/>
        <v>1</v>
      </c>
    </row>
    <row r="13" spans="1:12" ht="12.75">
      <c r="A13" s="87">
        <v>8</v>
      </c>
      <c r="B13" s="92" t="s">
        <v>184</v>
      </c>
      <c r="C13" s="24">
        <v>0</v>
      </c>
      <c r="D13" s="93">
        <v>0</v>
      </c>
      <c r="E13" s="93">
        <v>0</v>
      </c>
      <c r="F13" s="93">
        <f t="shared" si="1"/>
        <v>0</v>
      </c>
      <c r="G13" s="130">
        <v>0</v>
      </c>
      <c r="H13" s="93">
        <v>520.7</v>
      </c>
      <c r="I13" s="167">
        <f t="shared" si="2"/>
        <v>0</v>
      </c>
      <c r="J13" s="96">
        <v>1</v>
      </c>
      <c r="K13" s="96">
        <v>1</v>
      </c>
      <c r="L13" s="96">
        <f t="shared" si="0"/>
        <v>1</v>
      </c>
    </row>
    <row r="14" spans="1:12" ht="12.75">
      <c r="A14" s="87">
        <v>9</v>
      </c>
      <c r="B14" s="92" t="s">
        <v>179</v>
      </c>
      <c r="C14" s="24">
        <v>0</v>
      </c>
      <c r="D14" s="93">
        <v>3.4</v>
      </c>
      <c r="E14" s="93">
        <v>0.9</v>
      </c>
      <c r="F14" s="93">
        <f t="shared" si="1"/>
        <v>-2.5</v>
      </c>
      <c r="G14" s="130">
        <v>-138</v>
      </c>
      <c r="H14" s="93">
        <v>968.5</v>
      </c>
      <c r="I14" s="167">
        <f t="shared" si="2"/>
        <v>-0.2581311306143521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180</v>
      </c>
      <c r="C15" s="24">
        <v>0</v>
      </c>
      <c r="D15" s="93">
        <v>2</v>
      </c>
      <c r="E15" s="93">
        <v>2</v>
      </c>
      <c r="F15" s="93">
        <f t="shared" si="1"/>
        <v>0</v>
      </c>
      <c r="G15" s="130">
        <v>-62</v>
      </c>
      <c r="H15" s="93">
        <v>736.2</v>
      </c>
      <c r="I15" s="167">
        <f t="shared" si="2"/>
        <v>0</v>
      </c>
      <c r="J15" s="96">
        <v>1</v>
      </c>
      <c r="K15" s="96">
        <v>1</v>
      </c>
      <c r="L15" s="96">
        <f t="shared" si="0"/>
        <v>1</v>
      </c>
    </row>
    <row r="16" spans="1:12" ht="12.75">
      <c r="A16" s="87">
        <v>11</v>
      </c>
      <c r="B16" s="92" t="s">
        <v>181</v>
      </c>
      <c r="C16" s="24">
        <v>0</v>
      </c>
      <c r="D16" s="93">
        <v>0.6</v>
      </c>
      <c r="E16" s="93">
        <v>0.1</v>
      </c>
      <c r="F16" s="93">
        <f t="shared" si="1"/>
        <v>-0.5</v>
      </c>
      <c r="G16" s="130">
        <v>-423</v>
      </c>
      <c r="H16" s="93">
        <v>495.6</v>
      </c>
      <c r="I16" s="167">
        <f t="shared" si="2"/>
        <v>-0.10088781275221952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182</v>
      </c>
      <c r="C17" s="24">
        <v>0</v>
      </c>
      <c r="D17" s="93">
        <v>2.8</v>
      </c>
      <c r="E17" s="93">
        <v>2.5</v>
      </c>
      <c r="F17" s="93">
        <f t="shared" si="1"/>
        <v>-0.2999999999999998</v>
      </c>
      <c r="G17" s="130">
        <v>-286</v>
      </c>
      <c r="H17" s="93">
        <v>715.5</v>
      </c>
      <c r="I17" s="167">
        <f t="shared" si="2"/>
        <v>-0.04192872117400417</v>
      </c>
      <c r="J17" s="96">
        <v>1</v>
      </c>
      <c r="K17" s="96">
        <v>1</v>
      </c>
      <c r="L17" s="96">
        <f t="shared" si="0"/>
        <v>1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20.8</v>
      </c>
      <c r="E30" s="93">
        <f t="shared" si="3"/>
        <v>17.2</v>
      </c>
      <c r="F30" s="93">
        <f t="shared" si="3"/>
        <v>-3.5999999999999996</v>
      </c>
      <c r="G30" s="93">
        <f t="shared" si="3"/>
        <v>-1232.7</v>
      </c>
      <c r="H30" s="93">
        <f t="shared" si="3"/>
        <v>11059.000000000002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1:E1638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100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101</v>
      </c>
      <c r="C4" s="172" t="s">
        <v>102</v>
      </c>
      <c r="D4" s="172" t="s">
        <v>201</v>
      </c>
      <c r="E4" s="172" t="s">
        <v>202</v>
      </c>
      <c r="F4" s="172" t="s">
        <v>103</v>
      </c>
      <c r="G4" s="172" t="s">
        <v>98</v>
      </c>
      <c r="H4" s="172" t="s">
        <v>99</v>
      </c>
      <c r="I4" s="172" t="s">
        <v>5</v>
      </c>
      <c r="J4" s="176" t="s">
        <v>6</v>
      </c>
    </row>
    <row r="5" spans="1:10" ht="96.7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37.5" customHeight="1">
      <c r="A6" s="171"/>
      <c r="B6" s="174"/>
      <c r="C6" s="8" t="s">
        <v>75</v>
      </c>
      <c r="D6" s="8" t="s">
        <v>75</v>
      </c>
      <c r="E6" s="8" t="s">
        <v>75</v>
      </c>
      <c r="F6" s="8" t="s">
        <v>27</v>
      </c>
      <c r="G6" s="8" t="s">
        <v>141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171</v>
      </c>
      <c r="C8" s="93">
        <v>1838.7</v>
      </c>
      <c r="D8" s="93">
        <v>906</v>
      </c>
      <c r="E8" s="97">
        <v>1.3</v>
      </c>
      <c r="F8" s="97">
        <f>D8+E8</f>
        <v>907.3</v>
      </c>
      <c r="G8" s="94">
        <f aca="true" t="shared" si="0" ref="G8:G19">C8/(C8+F8)*100</f>
        <v>66.959213401311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187</v>
      </c>
      <c r="C9" s="93">
        <v>1147.3</v>
      </c>
      <c r="D9" s="93">
        <v>464</v>
      </c>
      <c r="E9" s="97">
        <v>38.5</v>
      </c>
      <c r="F9" s="97">
        <f aca="true" t="shared" si="2" ref="F9:F19">D9+E9</f>
        <v>502.5</v>
      </c>
      <c r="G9" s="94">
        <f t="shared" si="0"/>
        <v>69.5417626378955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173</v>
      </c>
      <c r="C10" s="93">
        <v>1061.5</v>
      </c>
      <c r="D10" s="93">
        <v>364.5</v>
      </c>
      <c r="E10" s="97">
        <v>52.2</v>
      </c>
      <c r="F10" s="97">
        <f t="shared" si="2"/>
        <v>416.7</v>
      </c>
      <c r="G10" s="94">
        <f t="shared" si="0"/>
        <v>71.81030983628737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174</v>
      </c>
      <c r="C11" s="93">
        <v>1101.9</v>
      </c>
      <c r="D11" s="93">
        <v>420</v>
      </c>
      <c r="E11" s="97">
        <v>17.3</v>
      </c>
      <c r="F11" s="97">
        <f t="shared" si="2"/>
        <v>437.3</v>
      </c>
      <c r="G11" s="94">
        <f t="shared" si="0"/>
        <v>71.58913721413722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175</v>
      </c>
      <c r="C12" s="93">
        <v>2219.1</v>
      </c>
      <c r="D12" s="93">
        <v>5296</v>
      </c>
      <c r="E12" s="97">
        <v>78.4</v>
      </c>
      <c r="F12" s="97">
        <f t="shared" si="2"/>
        <v>5374.4</v>
      </c>
      <c r="G12" s="94">
        <f t="shared" si="0"/>
        <v>29.22367814578258</v>
      </c>
      <c r="H12" s="96">
        <v>0.309</v>
      </c>
      <c r="I12" s="96">
        <v>1.2</v>
      </c>
      <c r="J12" s="96">
        <f t="shared" si="1"/>
        <v>0.37079999999999996</v>
      </c>
    </row>
    <row r="13" spans="1:10" ht="12.75">
      <c r="A13" s="87">
        <v>6</v>
      </c>
      <c r="B13" s="92" t="s">
        <v>176</v>
      </c>
      <c r="C13" s="93">
        <v>1583</v>
      </c>
      <c r="D13" s="93">
        <v>422</v>
      </c>
      <c r="E13" s="97">
        <v>9.3</v>
      </c>
      <c r="F13" s="97">
        <f t="shared" si="2"/>
        <v>431.3</v>
      </c>
      <c r="G13" s="94">
        <f t="shared" si="0"/>
        <v>78.58809511989277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177</v>
      </c>
      <c r="C14" s="93">
        <v>1643.8</v>
      </c>
      <c r="D14" s="93">
        <v>604</v>
      </c>
      <c r="E14" s="97">
        <v>114.4</v>
      </c>
      <c r="F14" s="97">
        <f t="shared" si="2"/>
        <v>718.4</v>
      </c>
      <c r="G14" s="94">
        <f t="shared" si="0"/>
        <v>69.58767250867835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184</v>
      </c>
      <c r="C15" s="93">
        <v>790.3</v>
      </c>
      <c r="D15" s="93">
        <v>554</v>
      </c>
      <c r="E15" s="97">
        <v>44.3</v>
      </c>
      <c r="F15" s="97">
        <f t="shared" si="2"/>
        <v>598.3</v>
      </c>
      <c r="G15" s="94">
        <f t="shared" si="0"/>
        <v>56.91343799510298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179</v>
      </c>
      <c r="C16" s="93">
        <v>2762.2</v>
      </c>
      <c r="D16" s="93">
        <v>1117.5</v>
      </c>
      <c r="E16" s="97">
        <v>106.1</v>
      </c>
      <c r="F16" s="97">
        <f t="shared" si="2"/>
        <v>1223.6</v>
      </c>
      <c r="G16" s="94">
        <f t="shared" si="0"/>
        <v>69.3010186160871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180</v>
      </c>
      <c r="C17" s="93">
        <v>4601.3</v>
      </c>
      <c r="D17" s="93">
        <v>877.2</v>
      </c>
      <c r="E17" s="97">
        <v>92.5</v>
      </c>
      <c r="F17" s="97">
        <f t="shared" si="2"/>
        <v>969.7</v>
      </c>
      <c r="G17" s="94">
        <f t="shared" si="0"/>
        <v>82.59378926584097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181</v>
      </c>
      <c r="C18" s="93">
        <v>1488.8</v>
      </c>
      <c r="D18" s="93">
        <v>589</v>
      </c>
      <c r="E18" s="97">
        <v>79.3</v>
      </c>
      <c r="F18" s="97">
        <f t="shared" si="2"/>
        <v>668.3</v>
      </c>
      <c r="G18" s="94">
        <f t="shared" si="0"/>
        <v>69.01858977330676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182</v>
      </c>
      <c r="C19" s="93">
        <v>1675</v>
      </c>
      <c r="D19" s="93">
        <v>748</v>
      </c>
      <c r="E19" s="97">
        <v>10.5</v>
      </c>
      <c r="F19" s="97">
        <f t="shared" si="2"/>
        <v>758.5</v>
      </c>
      <c r="G19" s="94">
        <f t="shared" si="0"/>
        <v>68.83090199301418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53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77</v>
      </c>
      <c r="B32" s="170"/>
      <c r="C32" s="93">
        <f>SUM(C8:C31)</f>
        <v>21912.899999999998</v>
      </c>
      <c r="D32" s="93">
        <f>SUM(D8:D31)</f>
        <v>12362.2</v>
      </c>
      <c r="E32" s="93">
        <f>SUM(E8:E31)</f>
        <v>644.0999999999999</v>
      </c>
      <c r="F32" s="93">
        <f>SUM(F8:F31)</f>
        <v>13006.3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5" sqref="J15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32.75" customHeight="1">
      <c r="A3" s="171" t="s">
        <v>3</v>
      </c>
      <c r="B3" s="178" t="s">
        <v>101</v>
      </c>
      <c r="C3" s="26" t="s">
        <v>203</v>
      </c>
      <c r="D3" s="25" t="s">
        <v>125</v>
      </c>
      <c r="E3" s="54" t="s">
        <v>105</v>
      </c>
      <c r="F3" s="26" t="s">
        <v>200</v>
      </c>
      <c r="G3" s="79" t="s">
        <v>126</v>
      </c>
      <c r="H3" s="54" t="s">
        <v>192</v>
      </c>
      <c r="I3" s="22" t="s">
        <v>24</v>
      </c>
      <c r="J3" s="172" t="s">
        <v>79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89</v>
      </c>
      <c r="D4" s="8" t="s">
        <v>152</v>
      </c>
      <c r="E4" s="8" t="s">
        <v>67</v>
      </c>
      <c r="F4" s="26" t="s">
        <v>7</v>
      </c>
      <c r="G4" s="8" t="s">
        <v>152</v>
      </c>
      <c r="H4" s="49" t="s">
        <v>54</v>
      </c>
      <c r="I4" s="76" t="s">
        <v>90</v>
      </c>
      <c r="J4" s="174"/>
      <c r="K4" s="174"/>
      <c r="L4" s="82" t="s">
        <v>91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92</v>
      </c>
      <c r="F5" s="26" t="s">
        <v>93</v>
      </c>
      <c r="G5" s="22" t="s">
        <v>94</v>
      </c>
      <c r="H5" s="49" t="s">
        <v>55</v>
      </c>
      <c r="I5" s="22" t="s">
        <v>88</v>
      </c>
      <c r="J5" s="26" t="s">
        <v>95</v>
      </c>
      <c r="K5" s="26" t="s">
        <v>96</v>
      </c>
      <c r="L5" s="82" t="s">
        <v>97</v>
      </c>
    </row>
    <row r="6" spans="1:12" ht="12.75">
      <c r="A6" s="87">
        <v>1</v>
      </c>
      <c r="B6" s="92" t="s">
        <v>171</v>
      </c>
      <c r="C6" s="93">
        <v>160.1</v>
      </c>
      <c r="D6" s="93">
        <v>9</v>
      </c>
      <c r="E6" s="99">
        <f aca="true" t="shared" si="0" ref="E6:E17">C6-D6</f>
        <v>151.1</v>
      </c>
      <c r="F6" s="97">
        <v>3200</v>
      </c>
      <c r="G6" s="97">
        <v>364.8</v>
      </c>
      <c r="H6" s="99">
        <f aca="true" t="shared" si="1" ref="H6:H17">F6-G6</f>
        <v>2835.2</v>
      </c>
      <c r="I6" s="102">
        <f aca="true" t="shared" si="2" ref="I6:I17">E6/H6*100</f>
        <v>5.329430022573364</v>
      </c>
      <c r="J6" s="104">
        <v>0.033</v>
      </c>
      <c r="K6" s="103">
        <v>0.5</v>
      </c>
      <c r="L6" s="103">
        <f aca="true" t="shared" si="3" ref="L6:L17">J6*K6</f>
        <v>0.0165</v>
      </c>
    </row>
    <row r="7" spans="1:12" ht="12.75">
      <c r="A7" s="87">
        <v>2</v>
      </c>
      <c r="B7" s="92" t="s">
        <v>187</v>
      </c>
      <c r="C7" s="93">
        <v>19.2</v>
      </c>
      <c r="D7" s="93">
        <v>4.5</v>
      </c>
      <c r="E7" s="99">
        <f t="shared" si="0"/>
        <v>14.7</v>
      </c>
      <c r="F7" s="97">
        <v>2557.8</v>
      </c>
      <c r="G7" s="97">
        <v>831</v>
      </c>
      <c r="H7" s="99">
        <f t="shared" si="1"/>
        <v>1726.8000000000002</v>
      </c>
      <c r="I7" s="102">
        <f t="shared" si="2"/>
        <v>0.8512856150104238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173</v>
      </c>
      <c r="C8" s="93">
        <v>54.5</v>
      </c>
      <c r="D8" s="93">
        <v>4.5</v>
      </c>
      <c r="E8" s="99">
        <f t="shared" si="0"/>
        <v>50</v>
      </c>
      <c r="F8" s="97">
        <v>1649.2</v>
      </c>
      <c r="G8" s="97">
        <v>175.4</v>
      </c>
      <c r="H8" s="99">
        <f t="shared" si="1"/>
        <v>1473.8</v>
      </c>
      <c r="I8" s="102">
        <f t="shared" si="2"/>
        <v>3.3925905821685443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174</v>
      </c>
      <c r="C9" s="93">
        <v>4.5</v>
      </c>
      <c r="D9" s="93">
        <v>4.5</v>
      </c>
      <c r="E9" s="99">
        <f t="shared" si="0"/>
        <v>0</v>
      </c>
      <c r="F9" s="97">
        <v>2519.3</v>
      </c>
      <c r="G9" s="97">
        <v>814.7</v>
      </c>
      <c r="H9" s="99">
        <f t="shared" si="1"/>
        <v>1704.6000000000001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175</v>
      </c>
      <c r="C10" s="93">
        <v>2869.8</v>
      </c>
      <c r="D10" s="93">
        <v>2834.8</v>
      </c>
      <c r="E10" s="99">
        <f t="shared" si="0"/>
        <v>35</v>
      </c>
      <c r="F10" s="97">
        <v>17016.7</v>
      </c>
      <c r="G10" s="97">
        <v>5696.7</v>
      </c>
      <c r="H10" s="99">
        <f t="shared" si="1"/>
        <v>11320</v>
      </c>
      <c r="I10" s="102">
        <f t="shared" si="2"/>
        <v>0.30918727915194344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176</v>
      </c>
      <c r="C11" s="93">
        <v>9</v>
      </c>
      <c r="D11" s="93">
        <v>9</v>
      </c>
      <c r="E11" s="99">
        <f t="shared" si="0"/>
        <v>0</v>
      </c>
      <c r="F11" s="97">
        <v>2942.3</v>
      </c>
      <c r="G11" s="97">
        <v>774.1</v>
      </c>
      <c r="H11" s="99">
        <f t="shared" si="1"/>
        <v>2168.2000000000003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177</v>
      </c>
      <c r="C12" s="93">
        <v>15.1</v>
      </c>
      <c r="D12" s="93">
        <v>9</v>
      </c>
      <c r="E12" s="99">
        <f t="shared" si="0"/>
        <v>6.1</v>
      </c>
      <c r="F12" s="97">
        <v>3197.9</v>
      </c>
      <c r="G12" s="97">
        <v>786.2</v>
      </c>
      <c r="H12" s="99">
        <f t="shared" si="1"/>
        <v>2411.7</v>
      </c>
      <c r="I12" s="102">
        <f t="shared" si="2"/>
        <v>0.25293361529211755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184</v>
      </c>
      <c r="C13" s="93">
        <v>33.5</v>
      </c>
      <c r="D13" s="93">
        <v>4.5</v>
      </c>
      <c r="E13" s="99">
        <f t="shared" si="0"/>
        <v>29</v>
      </c>
      <c r="F13" s="97">
        <v>2004.1</v>
      </c>
      <c r="G13" s="97">
        <v>459.8</v>
      </c>
      <c r="H13" s="99">
        <f t="shared" si="1"/>
        <v>1544.3</v>
      </c>
      <c r="I13" s="102">
        <f t="shared" si="2"/>
        <v>1.8778734701806645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179</v>
      </c>
      <c r="C14" s="93">
        <v>84</v>
      </c>
      <c r="D14" s="93">
        <v>9</v>
      </c>
      <c r="E14" s="99">
        <f t="shared" si="0"/>
        <v>75</v>
      </c>
      <c r="F14" s="97">
        <v>5471.3</v>
      </c>
      <c r="G14" s="97">
        <v>1261.6</v>
      </c>
      <c r="H14" s="99">
        <f t="shared" si="1"/>
        <v>4209.700000000001</v>
      </c>
      <c r="I14" s="102">
        <f t="shared" si="2"/>
        <v>1.7815996389291395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180</v>
      </c>
      <c r="C15" s="93">
        <v>1069.2</v>
      </c>
      <c r="D15" s="93">
        <v>10</v>
      </c>
      <c r="E15" s="99">
        <f t="shared" si="0"/>
        <v>1059.2</v>
      </c>
      <c r="F15" s="97">
        <v>7647.6</v>
      </c>
      <c r="G15" s="97">
        <v>2027</v>
      </c>
      <c r="H15" s="99">
        <f t="shared" si="1"/>
        <v>5620.6</v>
      </c>
      <c r="I15" s="102">
        <f t="shared" si="2"/>
        <v>18.844963171191687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181</v>
      </c>
      <c r="C16" s="93">
        <v>54.5</v>
      </c>
      <c r="D16" s="93">
        <v>4.4</v>
      </c>
      <c r="E16" s="99">
        <f t="shared" si="0"/>
        <v>50.1</v>
      </c>
      <c r="F16" s="97">
        <v>2354.7</v>
      </c>
      <c r="G16" s="97">
        <v>219.8</v>
      </c>
      <c r="H16" s="99">
        <f t="shared" si="1"/>
        <v>2134.8999999999996</v>
      </c>
      <c r="I16" s="102">
        <f t="shared" si="2"/>
        <v>2.346714131809453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182</v>
      </c>
      <c r="C17" s="93">
        <v>9</v>
      </c>
      <c r="D17" s="93">
        <v>9</v>
      </c>
      <c r="E17" s="99">
        <f t="shared" si="0"/>
        <v>0</v>
      </c>
      <c r="F17" s="97">
        <v>3419.1</v>
      </c>
      <c r="G17" s="97">
        <v>955.9</v>
      </c>
      <c r="H17" s="99">
        <f t="shared" si="1"/>
        <v>2463.2</v>
      </c>
      <c r="I17" s="102">
        <f t="shared" si="2"/>
        <v>0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64</v>
      </c>
      <c r="B30" s="170"/>
      <c r="C30" s="93">
        <f aca="true" t="shared" si="4" ref="C30:H30">SUM(C6:C29)</f>
        <v>4382.400000000001</v>
      </c>
      <c r="D30" s="93">
        <f t="shared" si="4"/>
        <v>2912.2000000000003</v>
      </c>
      <c r="E30" s="100">
        <f t="shared" si="4"/>
        <v>1470.1999999999998</v>
      </c>
      <c r="F30" s="100">
        <f t="shared" si="4"/>
        <v>53979.99999999999</v>
      </c>
      <c r="G30" s="100">
        <f t="shared" si="4"/>
        <v>14367</v>
      </c>
      <c r="H30" s="101">
        <f t="shared" si="4"/>
        <v>39613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186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" sqref="G8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20" customHeight="1">
      <c r="A3" s="171" t="s">
        <v>3</v>
      </c>
      <c r="B3" s="172" t="s">
        <v>101</v>
      </c>
      <c r="C3" s="54" t="s">
        <v>108</v>
      </c>
      <c r="D3" s="54" t="s">
        <v>127</v>
      </c>
      <c r="E3" s="22" t="s">
        <v>109</v>
      </c>
      <c r="F3" s="54" t="s">
        <v>110</v>
      </c>
      <c r="G3" s="54" t="s">
        <v>111</v>
      </c>
      <c r="H3" s="26" t="s">
        <v>199</v>
      </c>
      <c r="I3" s="79" t="s">
        <v>128</v>
      </c>
      <c r="J3" s="54" t="s">
        <v>129</v>
      </c>
      <c r="K3" s="5" t="s">
        <v>82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112</v>
      </c>
      <c r="E4" s="8" t="s">
        <v>152</v>
      </c>
      <c r="F4" s="8" t="s">
        <v>26</v>
      </c>
      <c r="G4" s="8" t="s">
        <v>26</v>
      </c>
      <c r="H4" s="26" t="s">
        <v>7</v>
      </c>
      <c r="I4" s="8" t="s">
        <v>152</v>
      </c>
      <c r="J4" s="80" t="s">
        <v>83</v>
      </c>
      <c r="K4" s="73" t="s">
        <v>84</v>
      </c>
      <c r="L4" s="174"/>
      <c r="M4" s="174"/>
      <c r="N4" s="77" t="s">
        <v>85</v>
      </c>
    </row>
    <row r="5" spans="1:14" ht="12" customHeight="1">
      <c r="A5" s="30">
        <v>1</v>
      </c>
      <c r="B5" s="26">
        <v>2</v>
      </c>
      <c r="C5" s="26" t="s">
        <v>86</v>
      </c>
      <c r="D5" s="26" t="s">
        <v>87</v>
      </c>
      <c r="E5" s="48">
        <v>5</v>
      </c>
      <c r="F5" s="8">
        <v>6</v>
      </c>
      <c r="G5" s="48">
        <v>7</v>
      </c>
      <c r="H5" s="26" t="s">
        <v>55</v>
      </c>
      <c r="I5" s="22" t="s">
        <v>88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171</v>
      </c>
      <c r="C6" s="98">
        <v>1988.2</v>
      </c>
      <c r="D6" s="98">
        <v>89.3</v>
      </c>
      <c r="E6" s="98">
        <f>C6-D6</f>
        <v>1898.9</v>
      </c>
      <c r="F6" s="112">
        <v>0</v>
      </c>
      <c r="G6" s="113">
        <v>0</v>
      </c>
      <c r="H6" s="97">
        <v>3200</v>
      </c>
      <c r="I6" s="97">
        <v>364.8</v>
      </c>
      <c r="J6" s="113">
        <f aca="true" t="shared" si="0" ref="J6:J17">H6-I6</f>
        <v>2835.2</v>
      </c>
      <c r="K6" s="110">
        <f aca="true" t="shared" si="1" ref="K6:K17">(E6+F6+G6)/J6*100</f>
        <v>66.97587471783297</v>
      </c>
      <c r="L6" s="104">
        <v>0.06</v>
      </c>
      <c r="M6" s="103">
        <v>1.5</v>
      </c>
      <c r="N6" s="103">
        <f aca="true" t="shared" si="2" ref="N6:N17">L6*M6</f>
        <v>0.09</v>
      </c>
    </row>
    <row r="7" spans="1:14" ht="12.75">
      <c r="A7" s="87">
        <v>2</v>
      </c>
      <c r="B7" s="92" t="s">
        <v>187</v>
      </c>
      <c r="C7" s="98">
        <v>1223.7</v>
      </c>
      <c r="D7" s="98">
        <v>35.7</v>
      </c>
      <c r="E7" s="98">
        <f aca="true" t="shared" si="3" ref="E7:E17">C7-D7</f>
        <v>1188</v>
      </c>
      <c r="F7" s="112">
        <v>0</v>
      </c>
      <c r="G7" s="113">
        <v>656</v>
      </c>
      <c r="H7" s="97">
        <v>2557.8</v>
      </c>
      <c r="I7" s="97">
        <v>831</v>
      </c>
      <c r="J7" s="113">
        <f t="shared" si="0"/>
        <v>1726.8000000000002</v>
      </c>
      <c r="K7" s="110">
        <f t="shared" si="1"/>
        <v>106.78712068566132</v>
      </c>
      <c r="L7" s="104">
        <v>0</v>
      </c>
      <c r="M7" s="103">
        <v>1.5</v>
      </c>
      <c r="N7" s="103">
        <f t="shared" si="2"/>
        <v>0</v>
      </c>
    </row>
    <row r="8" spans="1:14" ht="12.75">
      <c r="A8" s="87">
        <v>3</v>
      </c>
      <c r="B8" s="92" t="s">
        <v>173</v>
      </c>
      <c r="C8" s="98">
        <v>1072.2</v>
      </c>
      <c r="D8" s="98">
        <v>35.7</v>
      </c>
      <c r="E8" s="98">
        <f t="shared" si="3"/>
        <v>1036.5</v>
      </c>
      <c r="F8" s="112">
        <v>0</v>
      </c>
      <c r="G8" s="101">
        <v>0</v>
      </c>
      <c r="H8" s="97">
        <v>1649.2</v>
      </c>
      <c r="I8" s="97">
        <v>175.4</v>
      </c>
      <c r="J8" s="113">
        <f t="shared" si="0"/>
        <v>1473.8</v>
      </c>
      <c r="K8" s="110">
        <f t="shared" si="1"/>
        <v>70.32840276835391</v>
      </c>
      <c r="L8" s="104">
        <v>0</v>
      </c>
      <c r="M8" s="103">
        <v>1.5</v>
      </c>
      <c r="N8" s="103">
        <f t="shared" si="2"/>
        <v>0</v>
      </c>
    </row>
    <row r="9" spans="1:14" ht="12.75">
      <c r="A9" s="87">
        <v>4</v>
      </c>
      <c r="B9" s="92" t="s">
        <v>174</v>
      </c>
      <c r="C9" s="98">
        <v>1093.4</v>
      </c>
      <c r="D9" s="98">
        <v>35.7</v>
      </c>
      <c r="E9" s="98">
        <f t="shared" si="3"/>
        <v>1057.7</v>
      </c>
      <c r="F9" s="112">
        <v>0</v>
      </c>
      <c r="G9" s="113">
        <v>634</v>
      </c>
      <c r="H9" s="97">
        <v>2519.3</v>
      </c>
      <c r="I9" s="97">
        <v>814.7</v>
      </c>
      <c r="J9" s="113">
        <f t="shared" si="0"/>
        <v>1704.6000000000001</v>
      </c>
      <c r="K9" s="110">
        <f t="shared" si="1"/>
        <v>99.24322421682506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175</v>
      </c>
      <c r="C10" s="98">
        <v>2084.8</v>
      </c>
      <c r="D10" s="98">
        <v>0</v>
      </c>
      <c r="E10" s="98">
        <f t="shared" si="3"/>
        <v>2084.8</v>
      </c>
      <c r="F10" s="112">
        <v>0</v>
      </c>
      <c r="G10" s="113">
        <v>3404.3</v>
      </c>
      <c r="H10" s="97">
        <v>17016.7</v>
      </c>
      <c r="I10" s="97">
        <v>5696.7</v>
      </c>
      <c r="J10" s="113">
        <f t="shared" si="0"/>
        <v>11320</v>
      </c>
      <c r="K10" s="110">
        <f t="shared" si="1"/>
        <v>48.49028268551237</v>
      </c>
      <c r="L10" s="104">
        <v>0.43</v>
      </c>
      <c r="M10" s="103">
        <v>1.5</v>
      </c>
      <c r="N10" s="103">
        <f t="shared" si="2"/>
        <v>0.645</v>
      </c>
    </row>
    <row r="11" spans="1:14" ht="12.75">
      <c r="A11" s="87">
        <v>6</v>
      </c>
      <c r="B11" s="92" t="s">
        <v>176</v>
      </c>
      <c r="C11" s="98">
        <v>1640.8</v>
      </c>
      <c r="D11" s="98">
        <v>89.3</v>
      </c>
      <c r="E11" s="98">
        <f t="shared" si="3"/>
        <v>1551.5</v>
      </c>
      <c r="F11" s="112">
        <v>0</v>
      </c>
      <c r="G11" s="113">
        <v>476</v>
      </c>
      <c r="H11" s="97">
        <v>2942.3</v>
      </c>
      <c r="I11" s="97">
        <v>774.1</v>
      </c>
      <c r="J11" s="113">
        <f t="shared" si="0"/>
        <v>2168.2000000000003</v>
      </c>
      <c r="K11" s="110">
        <f t="shared" si="1"/>
        <v>93.51074624112165</v>
      </c>
      <c r="L11" s="104">
        <v>0</v>
      </c>
      <c r="M11" s="103">
        <v>1.5</v>
      </c>
      <c r="N11" s="103">
        <f t="shared" si="2"/>
        <v>0</v>
      </c>
    </row>
    <row r="12" spans="1:14" ht="21" customHeight="1">
      <c r="A12" s="87">
        <v>7</v>
      </c>
      <c r="B12" s="92" t="s">
        <v>177</v>
      </c>
      <c r="C12" s="98">
        <v>1561.7</v>
      </c>
      <c r="D12" s="98">
        <v>89.2</v>
      </c>
      <c r="E12" s="98">
        <f t="shared" si="3"/>
        <v>1472.5</v>
      </c>
      <c r="F12" s="112">
        <v>0</v>
      </c>
      <c r="G12" s="98">
        <v>498</v>
      </c>
      <c r="H12" s="97">
        <v>3197.9</v>
      </c>
      <c r="I12" s="97">
        <v>786.2</v>
      </c>
      <c r="J12" s="113">
        <f t="shared" si="0"/>
        <v>2411.7</v>
      </c>
      <c r="K12" s="110">
        <f t="shared" si="1"/>
        <v>81.7058506447734</v>
      </c>
      <c r="L12" s="104">
        <v>0</v>
      </c>
      <c r="M12" s="103">
        <v>1.5</v>
      </c>
      <c r="N12" s="103">
        <f t="shared" si="2"/>
        <v>0</v>
      </c>
    </row>
    <row r="13" spans="1:14" ht="12.75">
      <c r="A13" s="87">
        <v>8</v>
      </c>
      <c r="B13" s="92" t="s">
        <v>188</v>
      </c>
      <c r="C13" s="98">
        <v>1162.1</v>
      </c>
      <c r="D13" s="98">
        <v>35.7</v>
      </c>
      <c r="E13" s="98">
        <f t="shared" si="3"/>
        <v>1126.3999999999999</v>
      </c>
      <c r="F13" s="112">
        <v>0</v>
      </c>
      <c r="G13" s="113">
        <v>297.4</v>
      </c>
      <c r="H13" s="97">
        <v>2004.1</v>
      </c>
      <c r="I13" s="97">
        <v>459.8</v>
      </c>
      <c r="J13" s="113">
        <f t="shared" si="0"/>
        <v>1544.3</v>
      </c>
      <c r="K13" s="110">
        <f t="shared" si="1"/>
        <v>92.19711196011137</v>
      </c>
      <c r="L13" s="104">
        <v>0</v>
      </c>
      <c r="M13" s="103">
        <v>1.5</v>
      </c>
      <c r="N13" s="103">
        <f t="shared" si="2"/>
        <v>0</v>
      </c>
    </row>
    <row r="14" spans="1:14" ht="12.75">
      <c r="A14" s="87">
        <v>9</v>
      </c>
      <c r="B14" s="92" t="s">
        <v>179</v>
      </c>
      <c r="C14" s="98">
        <v>2469.4</v>
      </c>
      <c r="D14" s="98">
        <v>89.3</v>
      </c>
      <c r="E14" s="98">
        <f t="shared" si="3"/>
        <v>2380.1</v>
      </c>
      <c r="F14" s="112">
        <v>0</v>
      </c>
      <c r="G14" s="113">
        <v>809.8</v>
      </c>
      <c r="H14" s="97">
        <v>5471.3</v>
      </c>
      <c r="I14" s="97">
        <v>1261.6</v>
      </c>
      <c r="J14" s="113">
        <f t="shared" si="0"/>
        <v>4209.700000000001</v>
      </c>
      <c r="K14" s="110">
        <f t="shared" si="1"/>
        <v>75.77499584293416</v>
      </c>
      <c r="L14" s="104">
        <v>0</v>
      </c>
      <c r="M14" s="103">
        <v>1.5</v>
      </c>
      <c r="N14" s="103">
        <f t="shared" si="2"/>
        <v>0</v>
      </c>
    </row>
    <row r="15" spans="1:14" ht="12.75">
      <c r="A15" s="87">
        <v>10</v>
      </c>
      <c r="B15" s="92" t="s">
        <v>180</v>
      </c>
      <c r="C15" s="98">
        <v>1781.4</v>
      </c>
      <c r="D15" s="98">
        <v>125</v>
      </c>
      <c r="E15" s="98">
        <f t="shared" si="3"/>
        <v>1656.4</v>
      </c>
      <c r="F15" s="112">
        <v>0</v>
      </c>
      <c r="G15" s="98">
        <v>1510.6</v>
      </c>
      <c r="H15" s="97">
        <v>7647.6</v>
      </c>
      <c r="I15" s="97">
        <v>2027</v>
      </c>
      <c r="J15" s="113">
        <f t="shared" si="0"/>
        <v>5620.6</v>
      </c>
      <c r="K15" s="110">
        <f t="shared" si="1"/>
        <v>56.34629754830445</v>
      </c>
      <c r="L15" s="104">
        <v>0.273</v>
      </c>
      <c r="M15" s="103">
        <v>1.5</v>
      </c>
      <c r="N15" s="103">
        <f t="shared" si="2"/>
        <v>0.40950000000000003</v>
      </c>
    </row>
    <row r="16" spans="1:14" ht="12.75">
      <c r="A16" s="87">
        <v>11</v>
      </c>
      <c r="B16" s="92" t="s">
        <v>181</v>
      </c>
      <c r="C16" s="98">
        <v>1216.1</v>
      </c>
      <c r="D16" s="98">
        <v>35.7</v>
      </c>
      <c r="E16" s="98">
        <f t="shared" si="3"/>
        <v>1180.3999999999999</v>
      </c>
      <c r="F16" s="112">
        <v>0</v>
      </c>
      <c r="G16" s="98">
        <v>0</v>
      </c>
      <c r="H16" s="97">
        <v>2354.7</v>
      </c>
      <c r="I16" s="97">
        <v>219.8</v>
      </c>
      <c r="J16" s="113">
        <f t="shared" si="0"/>
        <v>2134.8999999999996</v>
      </c>
      <c r="K16" s="110">
        <f t="shared" si="1"/>
        <v>55.29064593189376</v>
      </c>
      <c r="L16" s="104">
        <v>0.294</v>
      </c>
      <c r="M16" s="103">
        <v>1.5</v>
      </c>
      <c r="N16" s="103">
        <f t="shared" si="2"/>
        <v>0.44099999999999995</v>
      </c>
    </row>
    <row r="17" spans="1:14" ht="12.75">
      <c r="A17" s="87">
        <v>12</v>
      </c>
      <c r="B17" s="92" t="s">
        <v>182</v>
      </c>
      <c r="C17" s="98">
        <v>1647.7</v>
      </c>
      <c r="D17" s="98">
        <v>89.2</v>
      </c>
      <c r="E17" s="98">
        <f t="shared" si="3"/>
        <v>1558.5</v>
      </c>
      <c r="F17" s="112">
        <v>0</v>
      </c>
      <c r="G17" s="113">
        <v>617.1</v>
      </c>
      <c r="H17" s="97">
        <v>3419.1</v>
      </c>
      <c r="I17" s="97">
        <v>955.9</v>
      </c>
      <c r="J17" s="113">
        <f t="shared" si="0"/>
        <v>2463.2</v>
      </c>
      <c r="K17" s="110">
        <f t="shared" si="1"/>
        <v>88.32413121143229</v>
      </c>
      <c r="L17" s="104">
        <v>0</v>
      </c>
      <c r="M17" s="103">
        <v>1.5</v>
      </c>
      <c r="N17" s="103">
        <f t="shared" si="2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77</v>
      </c>
      <c r="B30" s="170"/>
      <c r="C30" s="93">
        <f aca="true" t="shared" si="4" ref="C30:J30">SUM(C6:C29)</f>
        <v>18941.5</v>
      </c>
      <c r="D30" s="93">
        <f t="shared" si="4"/>
        <v>749.8000000000001</v>
      </c>
      <c r="E30" s="101">
        <f t="shared" si="4"/>
        <v>18191.7</v>
      </c>
      <c r="F30" s="101">
        <f t="shared" si="4"/>
        <v>0</v>
      </c>
      <c r="G30" s="100">
        <f t="shared" si="4"/>
        <v>8903.2</v>
      </c>
      <c r="H30" s="100">
        <f t="shared" si="4"/>
        <v>53979.99999999999</v>
      </c>
      <c r="I30" s="100">
        <f t="shared" si="4"/>
        <v>14367</v>
      </c>
      <c r="J30" s="100">
        <f t="shared" si="4"/>
        <v>39613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101</v>
      </c>
      <c r="C3" s="54" t="s">
        <v>113</v>
      </c>
      <c r="D3" s="26" t="s">
        <v>204</v>
      </c>
      <c r="E3" s="26" t="s">
        <v>205</v>
      </c>
      <c r="F3" s="22" t="s">
        <v>130</v>
      </c>
      <c r="G3" s="22" t="s">
        <v>24</v>
      </c>
      <c r="H3" s="172" t="s">
        <v>79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74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171</v>
      </c>
      <c r="C6" s="99">
        <v>0</v>
      </c>
      <c r="D6" s="97">
        <v>3200</v>
      </c>
      <c r="E6" s="97">
        <v>364.8</v>
      </c>
      <c r="F6" s="99">
        <f aca="true" t="shared" si="0" ref="F6:F17">D6-E6</f>
        <v>2835.2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187</v>
      </c>
      <c r="C7" s="99">
        <v>0</v>
      </c>
      <c r="D7" s="97">
        <v>2557.8</v>
      </c>
      <c r="E7" s="97">
        <v>831</v>
      </c>
      <c r="F7" s="99">
        <f t="shared" si="0"/>
        <v>1726.8000000000002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173</v>
      </c>
      <c r="C8" s="101">
        <v>0</v>
      </c>
      <c r="D8" s="97">
        <v>1649.2</v>
      </c>
      <c r="E8" s="97">
        <v>175.4</v>
      </c>
      <c r="F8" s="99">
        <f t="shared" si="0"/>
        <v>1473.8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174</v>
      </c>
      <c r="C9" s="99">
        <v>0</v>
      </c>
      <c r="D9" s="97">
        <v>2519.3</v>
      </c>
      <c r="E9" s="97">
        <v>814.7</v>
      </c>
      <c r="F9" s="99">
        <f t="shared" si="0"/>
        <v>1704.6000000000001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175</v>
      </c>
      <c r="C10" s="99">
        <v>0</v>
      </c>
      <c r="D10" s="97">
        <v>17016.7</v>
      </c>
      <c r="E10" s="97">
        <v>5696.7</v>
      </c>
      <c r="F10" s="99">
        <f t="shared" si="0"/>
        <v>11320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176</v>
      </c>
      <c r="C11" s="99">
        <v>0</v>
      </c>
      <c r="D11" s="97">
        <v>2942.3</v>
      </c>
      <c r="E11" s="97">
        <v>774.1</v>
      </c>
      <c r="F11" s="99">
        <f t="shared" si="0"/>
        <v>2168.2000000000003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177</v>
      </c>
      <c r="C12" s="99">
        <v>0</v>
      </c>
      <c r="D12" s="97">
        <v>3197.9</v>
      </c>
      <c r="E12" s="97">
        <v>786.2</v>
      </c>
      <c r="F12" s="99">
        <f t="shared" si="0"/>
        <v>2411.7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178</v>
      </c>
      <c r="C13" s="99">
        <v>0</v>
      </c>
      <c r="D13" s="97">
        <v>2004.1</v>
      </c>
      <c r="E13" s="97">
        <v>459.8</v>
      </c>
      <c r="F13" s="99">
        <f t="shared" si="0"/>
        <v>1544.3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179</v>
      </c>
      <c r="C14" s="99">
        <v>0</v>
      </c>
      <c r="D14" s="97">
        <v>5471.3</v>
      </c>
      <c r="E14" s="97">
        <v>1261.6</v>
      </c>
      <c r="F14" s="99">
        <f t="shared" si="0"/>
        <v>4209.700000000001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180</v>
      </c>
      <c r="C15" s="99">
        <v>0</v>
      </c>
      <c r="D15" s="97">
        <v>7647.6</v>
      </c>
      <c r="E15" s="97">
        <v>2027</v>
      </c>
      <c r="F15" s="99">
        <f t="shared" si="0"/>
        <v>5620.6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181</v>
      </c>
      <c r="C16" s="99">
        <v>0</v>
      </c>
      <c r="D16" s="97">
        <v>2354.7</v>
      </c>
      <c r="E16" s="97">
        <v>219.8</v>
      </c>
      <c r="F16" s="99">
        <f t="shared" si="0"/>
        <v>2134.8999999999996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182</v>
      </c>
      <c r="C17" s="101">
        <v>0</v>
      </c>
      <c r="D17" s="97">
        <v>3419.1</v>
      </c>
      <c r="E17" s="97">
        <v>955.9</v>
      </c>
      <c r="F17" s="99">
        <f t="shared" si="0"/>
        <v>2463.2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77</v>
      </c>
      <c r="B30" s="170"/>
      <c r="C30" s="101">
        <f>SUM(C6:C29)</f>
        <v>0</v>
      </c>
      <c r="D30" s="101">
        <f>SUM(D6:D29)</f>
        <v>53979.99999999999</v>
      </c>
      <c r="E30" s="101">
        <f>SUM(E6:E29)</f>
        <v>14367</v>
      </c>
      <c r="F30" s="100">
        <f>SUM(F6:F29)</f>
        <v>39613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101</v>
      </c>
      <c r="C3" s="54" t="s">
        <v>114</v>
      </c>
      <c r="D3" s="48" t="s">
        <v>142</v>
      </c>
      <c r="E3" s="54" t="s">
        <v>24</v>
      </c>
      <c r="F3" s="172" t="s">
        <v>79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80</v>
      </c>
      <c r="D4" s="72" t="s">
        <v>75</v>
      </c>
      <c r="E4" s="76" t="s">
        <v>76</v>
      </c>
      <c r="F4" s="174"/>
      <c r="G4" s="174"/>
      <c r="H4" s="77" t="s">
        <v>49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171</v>
      </c>
      <c r="C6" s="123">
        <v>0</v>
      </c>
      <c r="D6" s="98">
        <v>1988.2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26.25" customHeight="1">
      <c r="A7" s="87">
        <v>2</v>
      </c>
      <c r="B7" s="92" t="s">
        <v>172</v>
      </c>
      <c r="C7" s="118" t="s">
        <v>183</v>
      </c>
      <c r="D7" s="98">
        <v>1223.7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173</v>
      </c>
      <c r="C8" s="119">
        <v>0</v>
      </c>
      <c r="D8" s="98">
        <v>1072.2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174</v>
      </c>
      <c r="C9" s="120">
        <v>0</v>
      </c>
      <c r="D9" s="98">
        <v>1093.4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175</v>
      </c>
      <c r="C10" s="120">
        <v>0</v>
      </c>
      <c r="D10" s="98">
        <v>2084.8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176</v>
      </c>
      <c r="C11" s="120">
        <v>0</v>
      </c>
      <c r="D11" s="98">
        <v>1640.8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177</v>
      </c>
      <c r="C12" s="120">
        <v>0</v>
      </c>
      <c r="D12" s="98">
        <v>1561.7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178</v>
      </c>
      <c r="C13" s="120">
        <v>0</v>
      </c>
      <c r="D13" s="98">
        <v>1162.1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179</v>
      </c>
      <c r="C14" s="120">
        <v>0</v>
      </c>
      <c r="D14" s="98">
        <v>2469.4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180</v>
      </c>
      <c r="C15" s="120">
        <v>0</v>
      </c>
      <c r="D15" s="98">
        <v>1781.4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181</v>
      </c>
      <c r="C16" s="120">
        <v>0</v>
      </c>
      <c r="D16" s="98">
        <v>1216.1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182</v>
      </c>
      <c r="C17" s="119">
        <v>0</v>
      </c>
      <c r="D17" s="98">
        <v>1647.7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77</v>
      </c>
      <c r="B30" s="170"/>
      <c r="C30" s="117">
        <f>SUM(C6:C29)</f>
        <v>0</v>
      </c>
      <c r="D30" s="100">
        <f>SUM(D6:D29)</f>
        <v>18941.5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71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72</v>
      </c>
      <c r="B3" s="178" t="s">
        <v>101</v>
      </c>
      <c r="C3" s="54" t="s">
        <v>115</v>
      </c>
      <c r="D3" s="54" t="s">
        <v>116</v>
      </c>
      <c r="E3" s="54" t="s">
        <v>24</v>
      </c>
      <c r="F3" s="172" t="s">
        <v>73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74</v>
      </c>
      <c r="D4" s="72" t="s">
        <v>75</v>
      </c>
      <c r="E4" s="73" t="s">
        <v>76</v>
      </c>
      <c r="F4" s="174"/>
      <c r="G4" s="174"/>
      <c r="H4" s="73" t="s">
        <v>49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171</v>
      </c>
      <c r="C6" s="99">
        <v>0</v>
      </c>
      <c r="D6" s="100">
        <v>173.1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189</v>
      </c>
      <c r="C7" s="99">
        <v>0</v>
      </c>
      <c r="D7" s="100">
        <v>128.9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173</v>
      </c>
      <c r="C8" s="101">
        <v>0</v>
      </c>
      <c r="D8" s="100">
        <v>54.1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174</v>
      </c>
      <c r="C9" s="99">
        <v>0</v>
      </c>
      <c r="D9" s="100">
        <v>215.1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175</v>
      </c>
      <c r="C10" s="99">
        <v>0</v>
      </c>
      <c r="D10" s="100">
        <v>1533.3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176</v>
      </c>
      <c r="C11" s="99">
        <v>0</v>
      </c>
      <c r="D11" s="100">
        <v>223.1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177</v>
      </c>
      <c r="C12" s="99">
        <v>0</v>
      </c>
      <c r="D12" s="100">
        <v>236.1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184</v>
      </c>
      <c r="C13" s="99">
        <v>0</v>
      </c>
      <c r="D13" s="100">
        <v>88.1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179</v>
      </c>
      <c r="C14" s="99">
        <v>0</v>
      </c>
      <c r="D14" s="100">
        <v>709.4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180</v>
      </c>
      <c r="C15" s="99">
        <v>0</v>
      </c>
      <c r="D15" s="114">
        <v>407.6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181</v>
      </c>
      <c r="C16" s="99">
        <v>0</v>
      </c>
      <c r="D16" s="114">
        <v>245.7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182</v>
      </c>
      <c r="C17" s="101">
        <v>0</v>
      </c>
      <c r="D17" s="100">
        <v>222.3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77</v>
      </c>
      <c r="B30" s="170"/>
      <c r="C30" s="101">
        <f>SUM(C6:C29)</f>
        <v>0</v>
      </c>
      <c r="D30" s="100">
        <f>SUM(D6:D29)</f>
        <v>4236.799999999999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F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101</v>
      </c>
      <c r="C3" s="36" t="s">
        <v>65</v>
      </c>
      <c r="D3" s="22" t="s">
        <v>143</v>
      </c>
      <c r="E3" s="22" t="s">
        <v>118</v>
      </c>
      <c r="F3" s="26" t="s">
        <v>207</v>
      </c>
      <c r="G3" s="26" t="s">
        <v>206</v>
      </c>
      <c r="H3" s="26" t="s">
        <v>208</v>
      </c>
      <c r="I3" s="54" t="s">
        <v>131</v>
      </c>
      <c r="J3" s="54" t="s">
        <v>24</v>
      </c>
      <c r="K3" s="172" t="s">
        <v>66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67</v>
      </c>
      <c r="F4" s="8" t="s">
        <v>26</v>
      </c>
      <c r="G4" s="8" t="s">
        <v>26</v>
      </c>
      <c r="H4" s="8" t="s">
        <v>26</v>
      </c>
      <c r="I4" s="64" t="s">
        <v>68</v>
      </c>
      <c r="J4" s="54" t="s">
        <v>69</v>
      </c>
      <c r="K4" s="174"/>
      <c r="L4" s="174"/>
      <c r="M4" s="65" t="s">
        <v>70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171</v>
      </c>
      <c r="C6" s="166">
        <v>0</v>
      </c>
      <c r="D6" s="130">
        <v>0</v>
      </c>
      <c r="E6" s="113">
        <f aca="true" t="shared" si="0" ref="E6:E17">C6-D6</f>
        <v>0</v>
      </c>
      <c r="F6" s="97">
        <v>3109.5</v>
      </c>
      <c r="G6" s="97">
        <v>114.8</v>
      </c>
      <c r="H6" s="97">
        <v>250</v>
      </c>
      <c r="I6" s="113">
        <f aca="true" t="shared" si="1" ref="I6:I17">F6-G6-H6</f>
        <v>2744.7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189</v>
      </c>
      <c r="C7" s="166">
        <v>0</v>
      </c>
      <c r="D7" s="97">
        <v>0</v>
      </c>
      <c r="E7" s="113">
        <f t="shared" si="0"/>
        <v>0</v>
      </c>
      <c r="F7" s="97">
        <v>2442.3</v>
      </c>
      <c r="G7" s="97">
        <v>45.9</v>
      </c>
      <c r="H7" s="97">
        <v>785.1</v>
      </c>
      <c r="I7" s="113">
        <f t="shared" si="1"/>
        <v>1611.3000000000002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173</v>
      </c>
      <c r="C8" s="166">
        <v>0</v>
      </c>
      <c r="D8" s="97">
        <v>0</v>
      </c>
      <c r="E8" s="113">
        <f t="shared" si="0"/>
        <v>0</v>
      </c>
      <c r="F8" s="97">
        <v>1601.4</v>
      </c>
      <c r="G8" s="97">
        <v>45.9</v>
      </c>
      <c r="H8" s="97">
        <v>129.5</v>
      </c>
      <c r="I8" s="113">
        <f t="shared" si="1"/>
        <v>1426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174</v>
      </c>
      <c r="C9" s="166">
        <v>0</v>
      </c>
      <c r="D9" s="97">
        <v>0</v>
      </c>
      <c r="E9" s="113">
        <f t="shared" si="0"/>
        <v>0</v>
      </c>
      <c r="F9" s="97">
        <v>2486.6</v>
      </c>
      <c r="G9" s="97">
        <v>45.9</v>
      </c>
      <c r="H9" s="97">
        <v>768.8</v>
      </c>
      <c r="I9" s="113">
        <f t="shared" si="1"/>
        <v>1671.8999999999999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175</v>
      </c>
      <c r="C10" s="166">
        <v>0</v>
      </c>
      <c r="D10" s="97">
        <v>0</v>
      </c>
      <c r="E10" s="113">
        <f t="shared" si="0"/>
        <v>0</v>
      </c>
      <c r="F10" s="97">
        <v>16489.9</v>
      </c>
      <c r="G10" s="97">
        <v>2834.8</v>
      </c>
      <c r="H10" s="97">
        <v>2861.9</v>
      </c>
      <c r="I10" s="113">
        <f t="shared" si="1"/>
        <v>10793.200000000003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176</v>
      </c>
      <c r="C11" s="166">
        <v>0</v>
      </c>
      <c r="D11" s="97">
        <v>0</v>
      </c>
      <c r="E11" s="113">
        <f t="shared" si="0"/>
        <v>0</v>
      </c>
      <c r="F11" s="97">
        <v>2929.1</v>
      </c>
      <c r="G11" s="97">
        <v>114.8</v>
      </c>
      <c r="H11" s="97">
        <v>659.3</v>
      </c>
      <c r="I11" s="113">
        <f t="shared" si="1"/>
        <v>2155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177</v>
      </c>
      <c r="C12" s="166">
        <v>0</v>
      </c>
      <c r="D12" s="97">
        <v>0</v>
      </c>
      <c r="E12" s="113">
        <f t="shared" si="0"/>
        <v>0</v>
      </c>
      <c r="F12" s="97">
        <v>3154</v>
      </c>
      <c r="G12" s="97">
        <v>114.8</v>
      </c>
      <c r="H12" s="97">
        <v>671.4</v>
      </c>
      <c r="I12" s="113">
        <f t="shared" si="1"/>
        <v>2367.7999999999997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184</v>
      </c>
      <c r="C13" s="166">
        <v>0</v>
      </c>
      <c r="D13" s="97">
        <v>0</v>
      </c>
      <c r="E13" s="113">
        <f t="shared" si="0"/>
        <v>0</v>
      </c>
      <c r="F13" s="97">
        <v>2004.1</v>
      </c>
      <c r="G13" s="97">
        <v>45.9</v>
      </c>
      <c r="H13" s="97">
        <v>413.9</v>
      </c>
      <c r="I13" s="113">
        <f t="shared" si="1"/>
        <v>1544.2999999999997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179</v>
      </c>
      <c r="C14" s="166">
        <v>0</v>
      </c>
      <c r="D14" s="97">
        <v>0</v>
      </c>
      <c r="E14" s="113">
        <f t="shared" si="0"/>
        <v>0</v>
      </c>
      <c r="F14" s="97">
        <v>5471.3</v>
      </c>
      <c r="G14" s="97">
        <v>114.8</v>
      </c>
      <c r="H14" s="97">
        <v>1146.8</v>
      </c>
      <c r="I14" s="113">
        <f t="shared" si="1"/>
        <v>4209.7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180</v>
      </c>
      <c r="C15" s="166">
        <v>0</v>
      </c>
      <c r="D15" s="97">
        <v>0</v>
      </c>
      <c r="E15" s="113">
        <f t="shared" si="0"/>
        <v>0</v>
      </c>
      <c r="F15" s="97">
        <v>7505.5</v>
      </c>
      <c r="G15" s="97">
        <v>160.7</v>
      </c>
      <c r="H15" s="97">
        <v>1866.3</v>
      </c>
      <c r="I15" s="113">
        <f t="shared" si="1"/>
        <v>5478.5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181</v>
      </c>
      <c r="C16" s="166">
        <v>0</v>
      </c>
      <c r="D16" s="97">
        <v>0</v>
      </c>
      <c r="E16" s="113">
        <f t="shared" si="0"/>
        <v>0</v>
      </c>
      <c r="F16" s="97">
        <v>2297.6</v>
      </c>
      <c r="G16" s="97">
        <v>45.9</v>
      </c>
      <c r="H16" s="97">
        <v>173.9</v>
      </c>
      <c r="I16" s="113">
        <f t="shared" si="1"/>
        <v>2077.7999999999997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182</v>
      </c>
      <c r="C17" s="166">
        <v>0</v>
      </c>
      <c r="D17" s="130">
        <v>0</v>
      </c>
      <c r="E17" s="113">
        <f t="shared" si="0"/>
        <v>0</v>
      </c>
      <c r="F17" s="97">
        <v>3378.9</v>
      </c>
      <c r="G17" s="97">
        <v>114.8</v>
      </c>
      <c r="H17" s="97">
        <v>841.1</v>
      </c>
      <c r="I17" s="113">
        <f t="shared" si="1"/>
        <v>2423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64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52870.200000000004</v>
      </c>
      <c r="G30" s="101">
        <f t="shared" si="4"/>
        <v>3799.000000000001</v>
      </c>
      <c r="H30" s="101">
        <f t="shared" si="4"/>
        <v>10568</v>
      </c>
      <c r="I30" s="101">
        <f t="shared" si="4"/>
        <v>38503.200000000004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F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101</v>
      </c>
      <c r="C3" s="22" t="s">
        <v>120</v>
      </c>
      <c r="D3" s="21"/>
      <c r="E3" s="21"/>
      <c r="F3" s="26" t="s">
        <v>209</v>
      </c>
      <c r="G3" s="26" t="s">
        <v>210</v>
      </c>
      <c r="H3" s="26" t="s">
        <v>208</v>
      </c>
      <c r="I3" s="54" t="s">
        <v>132</v>
      </c>
      <c r="J3" s="54" t="s">
        <v>24</v>
      </c>
      <c r="K3" s="172" t="s">
        <v>15</v>
      </c>
      <c r="L3" s="172" t="s">
        <v>62</v>
      </c>
      <c r="M3" s="6" t="s">
        <v>6</v>
      </c>
    </row>
    <row r="4" spans="1:13" s="10" customFormat="1" ht="56.25" customHeight="1">
      <c r="A4" s="171"/>
      <c r="B4" s="178"/>
      <c r="C4" s="8" t="s">
        <v>121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63</v>
      </c>
      <c r="J4" s="22" t="s">
        <v>61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55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171</v>
      </c>
      <c r="C6" s="130">
        <v>0</v>
      </c>
      <c r="D6" s="131"/>
      <c r="E6" s="131"/>
      <c r="F6" s="97">
        <v>3109.5</v>
      </c>
      <c r="G6" s="97">
        <v>114.8</v>
      </c>
      <c r="H6" s="97">
        <v>250</v>
      </c>
      <c r="I6" s="97">
        <f aca="true" t="shared" si="0" ref="I6:I17">F6-G6-H6</f>
        <v>2744.7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187</v>
      </c>
      <c r="C7" s="130">
        <v>0</v>
      </c>
      <c r="D7" s="131"/>
      <c r="E7" s="131"/>
      <c r="F7" s="97">
        <v>2442.3</v>
      </c>
      <c r="G7" s="97">
        <v>45.9</v>
      </c>
      <c r="H7" s="97">
        <v>785.1</v>
      </c>
      <c r="I7" s="97">
        <f t="shared" si="0"/>
        <v>1611.3000000000002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173</v>
      </c>
      <c r="C8" s="130">
        <v>0</v>
      </c>
      <c r="D8" s="131"/>
      <c r="E8" s="131"/>
      <c r="F8" s="97">
        <v>1601.4</v>
      </c>
      <c r="G8" s="97">
        <v>45.9</v>
      </c>
      <c r="H8" s="97">
        <v>129.5</v>
      </c>
      <c r="I8" s="97">
        <f t="shared" si="0"/>
        <v>1426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174</v>
      </c>
      <c r="C9" s="130">
        <v>0</v>
      </c>
      <c r="D9" s="131"/>
      <c r="E9" s="131"/>
      <c r="F9" s="97">
        <v>2486.6</v>
      </c>
      <c r="G9" s="97">
        <v>45.9</v>
      </c>
      <c r="H9" s="97">
        <v>768.8</v>
      </c>
      <c r="I9" s="97">
        <f t="shared" si="0"/>
        <v>1671.8999999999999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175</v>
      </c>
      <c r="C10" s="130">
        <v>0</v>
      </c>
      <c r="D10" s="131"/>
      <c r="E10" s="131"/>
      <c r="F10" s="97">
        <v>16489.9</v>
      </c>
      <c r="G10" s="97">
        <v>2834.8</v>
      </c>
      <c r="H10" s="97">
        <v>2861.9</v>
      </c>
      <c r="I10" s="97">
        <f t="shared" si="0"/>
        <v>10793.200000000003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176</v>
      </c>
      <c r="C11" s="130">
        <v>0</v>
      </c>
      <c r="D11" s="131"/>
      <c r="E11" s="131"/>
      <c r="F11" s="97">
        <v>2929.1</v>
      </c>
      <c r="G11" s="97">
        <v>114.8</v>
      </c>
      <c r="H11" s="97">
        <v>659.3</v>
      </c>
      <c r="I11" s="97">
        <f t="shared" si="0"/>
        <v>2155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177</v>
      </c>
      <c r="C12" s="130">
        <v>0</v>
      </c>
      <c r="D12" s="131"/>
      <c r="E12" s="131"/>
      <c r="F12" s="97">
        <v>3154</v>
      </c>
      <c r="G12" s="97">
        <v>114.8</v>
      </c>
      <c r="H12" s="97">
        <v>671.4</v>
      </c>
      <c r="I12" s="97">
        <f t="shared" si="0"/>
        <v>2367.7999999999997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24.75" customHeight="1">
      <c r="A13" s="87">
        <v>8</v>
      </c>
      <c r="B13" s="92" t="s">
        <v>184</v>
      </c>
      <c r="C13" s="130">
        <v>0</v>
      </c>
      <c r="D13" s="131"/>
      <c r="E13" s="131"/>
      <c r="F13" s="97">
        <v>2004.1</v>
      </c>
      <c r="G13" s="97">
        <v>45.9</v>
      </c>
      <c r="H13" s="97">
        <v>413.9</v>
      </c>
      <c r="I13" s="97">
        <f t="shared" si="0"/>
        <v>1544.2999999999997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179</v>
      </c>
      <c r="C14" s="130">
        <v>0</v>
      </c>
      <c r="D14" s="131"/>
      <c r="E14" s="131"/>
      <c r="F14" s="97">
        <v>5471.3</v>
      </c>
      <c r="G14" s="97">
        <v>114.8</v>
      </c>
      <c r="H14" s="97">
        <v>1146.8</v>
      </c>
      <c r="I14" s="97">
        <f t="shared" si="0"/>
        <v>4209.7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180</v>
      </c>
      <c r="C15" s="130">
        <v>0</v>
      </c>
      <c r="D15" s="131"/>
      <c r="E15" s="131"/>
      <c r="F15" s="97">
        <v>7505.5</v>
      </c>
      <c r="G15" s="97">
        <v>160.7</v>
      </c>
      <c r="H15" s="97">
        <v>1866.3</v>
      </c>
      <c r="I15" s="97">
        <f t="shared" si="0"/>
        <v>5478.5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181</v>
      </c>
      <c r="C16" s="130">
        <v>0</v>
      </c>
      <c r="D16" s="131"/>
      <c r="E16" s="131"/>
      <c r="F16" s="97">
        <v>2297.6</v>
      </c>
      <c r="G16" s="97">
        <v>45.9</v>
      </c>
      <c r="H16" s="97">
        <v>173.9</v>
      </c>
      <c r="I16" s="97">
        <f t="shared" si="0"/>
        <v>2077.7999999999997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182</v>
      </c>
      <c r="C17" s="130">
        <v>0</v>
      </c>
      <c r="D17" s="131"/>
      <c r="E17" s="131"/>
      <c r="F17" s="97">
        <v>3378.9</v>
      </c>
      <c r="G17" s="97">
        <v>114.8</v>
      </c>
      <c r="H17" s="97">
        <v>841.1</v>
      </c>
      <c r="I17" s="97">
        <f t="shared" si="0"/>
        <v>2423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64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52870.200000000004</v>
      </c>
      <c r="G30" s="93">
        <f t="shared" si="3"/>
        <v>3799.000000000001</v>
      </c>
      <c r="H30" s="93">
        <f>SUM(H6:H29)</f>
        <v>10568</v>
      </c>
      <c r="I30" s="93">
        <f t="shared" si="3"/>
        <v>38503.200000000004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comp</cp:lastModifiedBy>
  <cp:lastPrinted>2011-06-23T05:25:57Z</cp:lastPrinted>
  <dcterms:created xsi:type="dcterms:W3CDTF">2007-07-17T04:31:37Z</dcterms:created>
  <dcterms:modified xsi:type="dcterms:W3CDTF">2011-08-31T13:33:44Z</dcterms:modified>
  <cp:category/>
  <cp:version/>
  <cp:contentType/>
  <cp:contentStatus/>
</cp:coreProperties>
</file>