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<sst xmlns="http://schemas.openxmlformats.org/spreadsheetml/2006/main" count="120" uniqueCount="101">
  <si>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</si>
  <si>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</si>
  <si>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</si>
  <si>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</si>
  <si>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</si>
  <si>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Налог на добычу прочих полезных ископаемых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</si>
  <si>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</si>
  <si>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</si>
  <si>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</si>
  <si>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</si>
  <si>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</si>
  <si>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</si>
  <si>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</si>
  <si>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</si>
  <si>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</si>
  <si>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</si>
  <si>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</si>
  <si>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</si>
  <si>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</si>
  <si>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</si>
  <si>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</si>
  <si>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</si>
  <si>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</si>
  <si>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Нац.безопасность и правоохранительная деятельность</t>
  </si>
  <si>
    <t>Государственная пошлина за государственную регистрацию</t>
  </si>
  <si>
    <t xml:space="preserve">  НАЛОГОВЫЕ ДОХОДЫ</t>
  </si>
  <si>
    <t xml:space="preserve"> НЕНАЛОГОВЫЕ ДОХОДЫ</t>
  </si>
  <si>
    <t>Национальная оборона</t>
  </si>
  <si>
    <t xml:space="preserve">Культура и средства массовой информации 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</si>
  <si>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</si>
  <si>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</si>
  <si>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</si>
  <si>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</si>
  <si>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ДОХОДЫ ОТ ИСПОЛЬЗОВАНИЯ ИМУЩЕСТВА</t>
  </si>
  <si>
    <t>ЗАДОЛЖЕННОСТЬ И ПЕРЕРАСЧЕТЫ ПО ОТМЕНЕННЫМ НАЛОГАМ</t>
  </si>
  <si>
    <t>ДОХОДЫ ОТ ПРОДАЖИ МАТЕР-ЫХ И НЕМАТЕРИАЛЬНЫХ РЕСУРСОВ</t>
  </si>
  <si>
    <t>Налог с продаж</t>
  </si>
  <si>
    <t xml:space="preserve">  - коммунальные услуги</t>
  </si>
  <si>
    <t>% исп. к утверж. плану</t>
  </si>
  <si>
    <t xml:space="preserve">Налог на прибыль организаций, зачисл.  до        1 января 2005 г. в местные бюджеты </t>
  </si>
  <si>
    <t>св. 2 р</t>
  </si>
  <si>
    <t>(тыс.руб.)</t>
  </si>
  <si>
    <t>Прочие налоги и сборы</t>
  </si>
  <si>
    <t xml:space="preserve">   - коммунальные услуги</t>
  </si>
  <si>
    <t xml:space="preserve">   - Другие вопросы в области нац. экономики</t>
  </si>
  <si>
    <t xml:space="preserve">  - матзатраты</t>
  </si>
  <si>
    <t>ДОХОДЫ ОТ ОКАЗАНИЯ ПЛАТНЫХ УСЛУГ И КОМПЕНСАЦИЯ ЗАТРАТ ГОСУДАРСТВА</t>
  </si>
  <si>
    <t>Прочие доходы от оказания платных услуг получ.средств бюджетов муниц.районов и компенсация затрат бюджетов муниц.районов</t>
  </si>
  <si>
    <t>Начальник финансового отдела</t>
  </si>
  <si>
    <t>И.Г.  Васильева</t>
  </si>
  <si>
    <t xml:space="preserve">Культура </t>
  </si>
  <si>
    <t>Платежи за пользование природными ресурсами</t>
  </si>
  <si>
    <t>Проценты, полученные от предоставления бюджетных кредитов внутри стран</t>
  </si>
  <si>
    <t>Доходы от реализации имущества, находящегося в государственной и муниц. собственности</t>
  </si>
  <si>
    <t>Доходы от продажи земельных участков, находящегося в госуд. и  муниципальной собственности</t>
  </si>
  <si>
    <t>% исп. к уточ. плану</t>
  </si>
  <si>
    <t xml:space="preserve">   - Дорожное хозяйство</t>
  </si>
  <si>
    <t>Здравоохранение</t>
  </si>
  <si>
    <t xml:space="preserve">     - ФОТ с начислениями</t>
  </si>
  <si>
    <t xml:space="preserve">     - коммунальные услуги</t>
  </si>
  <si>
    <t xml:space="preserve">     - матзатраты</t>
  </si>
  <si>
    <t xml:space="preserve"> Спорт и физическая культура</t>
  </si>
  <si>
    <t>Другие вопросы в обласити культуры, кинематографии и СМИ</t>
  </si>
  <si>
    <t xml:space="preserve">  - ФОТ с начислениями</t>
  </si>
  <si>
    <t xml:space="preserve">   - матзатраты</t>
  </si>
  <si>
    <t xml:space="preserve">   - Другие вопросы в области ЖКХ</t>
  </si>
  <si>
    <t>Государственная пошлина за совершение нотариальных действий</t>
  </si>
  <si>
    <t>Межбюджетные трансферты</t>
  </si>
  <si>
    <t>ГОСУДАРСТВЕННАЯ ПОШЛИНА</t>
  </si>
  <si>
    <t>Доходы, получаемые в виде арендной платы за земельные участки</t>
  </si>
  <si>
    <t xml:space="preserve">Доходы от сдачи в аренду имущества, находящегося в оперативном управлении органов управления </t>
  </si>
  <si>
    <t>ШТРАФЫ, САНКЦИИ,</t>
  </si>
  <si>
    <t>Субсидии  бюджетам субъектов РФ и муниципальных  образований</t>
  </si>
  <si>
    <t>ЗАДОЛЖЕННОСТЬ И ПЕРЕРАСЧЕТЫ ПО ОТМЕНЕННЫМ НАЛОГАМ, СБОРАМ И ИНЫМ ОБЯЗАТЕЛЬНЫМ ПЛАТЕЖАМ</t>
  </si>
  <si>
    <t xml:space="preserve"> 3.  БЕЗВОЗМЕЗДНЫЕ ПОСТУПЛЕНИЯ</t>
  </si>
  <si>
    <t>СОБСТВЕННЫЕ ДОХОДЫ</t>
  </si>
  <si>
    <t>Дотации по обеспечению сбаланс-сти</t>
  </si>
  <si>
    <t>Субвенции бюджетам субъектов РФ и муниципальных  образований</t>
  </si>
  <si>
    <t>Иные межбюджетные трансферты</t>
  </si>
  <si>
    <t xml:space="preserve">   -  Водные ресурсы</t>
  </si>
  <si>
    <t xml:space="preserve">   - Сельское хозяйство и рыболовство</t>
  </si>
  <si>
    <t>Другие вопросы в области здравоохранения, физ. культуры и спорта</t>
  </si>
  <si>
    <t>Налог на имущество  физических лиц</t>
  </si>
  <si>
    <t>Испол. Яковлева Н.Н.</t>
  </si>
  <si>
    <t>Утвержд. план           на 2010 г.</t>
  </si>
  <si>
    <t>Уточнен. план на 2010 г.</t>
  </si>
  <si>
    <t>% исп. 2010 г. к 2009г.</t>
  </si>
  <si>
    <t>Государственная пошлина по делам, рассматриваемым в судах общей юрисдикции</t>
  </si>
  <si>
    <t xml:space="preserve"> 2.  ДОХОДЫ ОТ ПРЕДПРИНИМАТ. И ИНОЙ ПРИНОСЯЩЕЙ ДОХОД ДЕЯТЕЛЬНОСТИ</t>
  </si>
  <si>
    <t xml:space="preserve">  Дотации бюджетам муниц. районов на выравнивание уровня бюджетной обеспеченнности</t>
  </si>
  <si>
    <t xml:space="preserve"> ИСПОЛНЕНИЕ   КОНСОЛИДИРОВАННОГО БЮДЖЕТА  НА 01 МАРТА  2010 г.</t>
  </si>
  <si>
    <t>Исполнено на 01.03.10</t>
  </si>
  <si>
    <t>Исполнено на 01.03.09</t>
  </si>
  <si>
    <t>Платежи от государственных и муниципальных унитарных предприятий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</si>
  <si>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</si>
  <si>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</si>
  <si>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</si>
  <si>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</si>
  <si>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</si>
  <si>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</si>
  <si>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 xml:space="preserve">   - ФОТ с начислениями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</si>
</sst>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</numFmts>
  <fonts count="12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u val="single"/>
      <sz val="10"/>
      <name val="Arial Cyr"/>
      <family val="2"/>
    </font>
    <font>
      <b/>
      <i/>
      <u val="single"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b/>
      <sz val="11"/>
      <name val="Arial Cyr"/>
      <family val="2"/>
    </font>
    <font>
      <b/>
      <i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165" fontId="1" fillId="0" borderId="1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H102"/>
  <sheetViews>
    <sheetView tabSelected="1" zoomScale="110" zoomScaleNormal="110" workbookViewId="0" topLeftCell="A84">
      <selection activeCell="D79" sqref="D79"/>
    </sheetView>
  </sheetViews>
  <sheetFormatPr defaultColWidth="9.00390625" defaultRowHeight="12.75"/>
  <cols>
    <col min="1" max="1" width="37.375" style="0" customWidth="1"/>
    <col min="2" max="2" width="10.25390625" style="0" customWidth="1"/>
    <col min="3" max="3" width="10.75390625" style="0" customWidth="1"/>
    <col min="4" max="4" width="9.75390625" style="0" customWidth="1"/>
    <col min="5" max="5" width="9.625" style="0" customWidth="1"/>
    <col min="6" max="6" width="8.25390625" style="0" customWidth="1"/>
    <col min="7" max="7" width="7.625" style="0" customWidth="1"/>
    <col min="8" max="8" width="7.75390625" style="0" customWidth="1"/>
  </cols>
  <sheetData>
    <row r="1" spans="1:8" ht="15">
      <c r="A1" s="53" t="s">
        <v>90</v>
      </c>
      <c r="B1" s="53"/>
      <c r="C1" s="53"/>
      <c r="D1" s="53"/>
      <c r="E1" s="53"/>
      <c r="F1" s="53"/>
      <c r="G1" s="53"/>
      <c r="H1" s="53"/>
    </row>
    <row r="2" spans="1:8" ht="15">
      <c r="A2" s="50"/>
      <c r="B2" s="50"/>
      <c r="C2" s="50"/>
      <c r="D2" s="50"/>
      <c r="E2" s="50"/>
      <c r="F2" s="50"/>
      <c r="G2" s="50"/>
      <c r="H2" s="50"/>
    </row>
    <row r="3" spans="1:8" ht="12" customHeight="1">
      <c r="A3" s="1"/>
      <c r="B3" s="1"/>
      <c r="C3" s="1"/>
      <c r="D3" s="1"/>
      <c r="E3" s="1"/>
      <c r="F3" s="1"/>
      <c r="G3" s="55" t="s">
        <v>41</v>
      </c>
      <c r="H3" s="55"/>
    </row>
    <row r="4" spans="1:8" ht="43.5" customHeight="1">
      <c r="A4" s="10" t="s">
        <v>0</v>
      </c>
      <c r="B4" s="11" t="s">
        <v>84</v>
      </c>
      <c r="C4" s="11" t="s">
        <v>85</v>
      </c>
      <c r="D4" s="11" t="s">
        <v>91</v>
      </c>
      <c r="E4" s="11" t="s">
        <v>92</v>
      </c>
      <c r="F4" s="11" t="s">
        <v>38</v>
      </c>
      <c r="G4" s="11" t="s">
        <v>55</v>
      </c>
      <c r="H4" s="11" t="s">
        <v>86</v>
      </c>
    </row>
    <row r="5" spans="1:8" ht="18.75" customHeight="1">
      <c r="A5" s="4" t="s">
        <v>31</v>
      </c>
      <c r="B5" s="13">
        <f>B6+B29</f>
        <v>59737.6</v>
      </c>
      <c r="C5" s="13">
        <f>C6+C29</f>
        <v>59737.6</v>
      </c>
      <c r="D5" s="13">
        <f>D6+D29</f>
        <v>7987.599999999999</v>
      </c>
      <c r="E5" s="13">
        <f>E6+E29</f>
        <v>7808.599999999999</v>
      </c>
      <c r="F5" s="13">
        <f aca="true" t="shared" si="0" ref="F5:F21">D5/B5*100</f>
        <v>13.371143132633383</v>
      </c>
      <c r="G5" s="12">
        <f aca="true" t="shared" si="1" ref="G5:G21">D5/C5*100</f>
        <v>13.371143132633383</v>
      </c>
      <c r="H5" s="12">
        <f aca="true" t="shared" si="2" ref="H5:H11">D5/E5*100</f>
        <v>102.29234433829369</v>
      </c>
    </row>
    <row r="6" spans="1:8" ht="17.25" customHeight="1">
      <c r="A6" s="4" t="s">
        <v>25</v>
      </c>
      <c r="B6" s="13">
        <f>B7+B9+B12+B15+B18+B22</f>
        <v>53452</v>
      </c>
      <c r="C6" s="13">
        <f>C7+C9+C12+C15+C18+C22+C28</f>
        <v>53452</v>
      </c>
      <c r="D6" s="13">
        <f>D7+D9+D12+D15+D18+D22+D28</f>
        <v>6995.099999999999</v>
      </c>
      <c r="E6" s="13">
        <f>E7+E9+E12+E15+E18+E22+E28</f>
        <v>7240.7</v>
      </c>
      <c r="F6" s="13">
        <f t="shared" si="0"/>
        <v>13.086694604504975</v>
      </c>
      <c r="G6" s="12">
        <f t="shared" si="1"/>
        <v>13.086694604504975</v>
      </c>
      <c r="H6" s="12">
        <f t="shared" si="2"/>
        <v>96.60806275636334</v>
      </c>
    </row>
    <row r="7" spans="1:8" ht="16.5" customHeight="1">
      <c r="A7" s="6" t="s">
        <v>32</v>
      </c>
      <c r="B7" s="14">
        <f>B8</f>
        <v>40554.9</v>
      </c>
      <c r="C7" s="14">
        <f>C8</f>
        <v>40554.9</v>
      </c>
      <c r="D7" s="14">
        <f>D8</f>
        <v>4465.9</v>
      </c>
      <c r="E7" s="14">
        <f>E8</f>
        <v>4993.7</v>
      </c>
      <c r="F7" s="13">
        <f t="shared" si="0"/>
        <v>11.011986221147135</v>
      </c>
      <c r="G7" s="12">
        <f t="shared" si="1"/>
        <v>11.011986221147135</v>
      </c>
      <c r="H7" s="12">
        <f t="shared" si="2"/>
        <v>89.43068266015179</v>
      </c>
    </row>
    <row r="8" spans="1:8" ht="15" customHeight="1">
      <c r="A8" s="2" t="s">
        <v>1</v>
      </c>
      <c r="B8" s="15">
        <v>40554.9</v>
      </c>
      <c r="C8" s="15">
        <v>40554.9</v>
      </c>
      <c r="D8" s="15">
        <v>4465.9</v>
      </c>
      <c r="E8" s="15">
        <v>4993.7</v>
      </c>
      <c r="F8" s="13">
        <f t="shared" si="0"/>
        <v>11.011986221147135</v>
      </c>
      <c r="G8" s="12">
        <f t="shared" si="1"/>
        <v>11.011986221147135</v>
      </c>
      <c r="H8" s="12">
        <f t="shared" si="2"/>
        <v>89.43068266015179</v>
      </c>
    </row>
    <row r="9" spans="1:8" ht="17.25" customHeight="1">
      <c r="A9" s="6" t="s">
        <v>2</v>
      </c>
      <c r="B9" s="14">
        <f>B10+B11</f>
        <v>7100</v>
      </c>
      <c r="C9" s="14">
        <f>C10+C11</f>
        <v>7100</v>
      </c>
      <c r="D9" s="14">
        <f>D10+D11</f>
        <v>1926.8999999999999</v>
      </c>
      <c r="E9" s="14">
        <f>E10+E11</f>
        <v>1616.8</v>
      </c>
      <c r="F9" s="13">
        <f t="shared" si="0"/>
        <v>27.13943661971831</v>
      </c>
      <c r="G9" s="12">
        <f t="shared" si="1"/>
        <v>27.13943661971831</v>
      </c>
      <c r="H9" s="12">
        <f t="shared" si="2"/>
        <v>119.17986145472538</v>
      </c>
    </row>
    <row r="10" spans="1:8" ht="25.5" customHeight="1">
      <c r="A10" s="3" t="s">
        <v>20</v>
      </c>
      <c r="B10" s="16">
        <v>6200</v>
      </c>
      <c r="C10" s="16">
        <v>6200</v>
      </c>
      <c r="D10" s="15">
        <v>1693.1</v>
      </c>
      <c r="E10" s="15">
        <v>1493.1</v>
      </c>
      <c r="F10" s="13">
        <f t="shared" si="0"/>
        <v>27.308064516129033</v>
      </c>
      <c r="G10" s="12">
        <f t="shared" si="1"/>
        <v>27.308064516129033</v>
      </c>
      <c r="H10" s="12">
        <f t="shared" si="2"/>
        <v>113.39495010381087</v>
      </c>
    </row>
    <row r="11" spans="1:8" ht="15.75" customHeight="1">
      <c r="A11" s="3" t="s">
        <v>3</v>
      </c>
      <c r="B11" s="16">
        <v>900</v>
      </c>
      <c r="C11" s="16">
        <v>900</v>
      </c>
      <c r="D11" s="15">
        <v>233.8</v>
      </c>
      <c r="E11" s="15">
        <v>123.7</v>
      </c>
      <c r="F11" s="13">
        <f t="shared" si="0"/>
        <v>25.977777777777778</v>
      </c>
      <c r="G11" s="12">
        <f t="shared" si="1"/>
        <v>25.977777777777778</v>
      </c>
      <c r="H11" s="12">
        <f t="shared" si="2"/>
        <v>189.00565885206143</v>
      </c>
    </row>
    <row r="12" spans="1:8" ht="18.75" customHeight="1">
      <c r="A12" s="7" t="s">
        <v>29</v>
      </c>
      <c r="B12" s="14">
        <f>B13+B14</f>
        <v>3667</v>
      </c>
      <c r="C12" s="14">
        <f>C13+C14</f>
        <v>3667</v>
      </c>
      <c r="D12" s="14">
        <f>D13+D14</f>
        <v>340.90000000000003</v>
      </c>
      <c r="E12" s="14">
        <f>E13+E14</f>
        <v>412.90000000000003</v>
      </c>
      <c r="F12" s="13">
        <f t="shared" si="0"/>
        <v>9.296427597491139</v>
      </c>
      <c r="G12" s="12">
        <f t="shared" si="1"/>
        <v>9.296427597491139</v>
      </c>
      <c r="H12" s="12">
        <f aca="true" t="shared" si="3" ref="H12:H20">D12/E12*100</f>
        <v>82.56236376846694</v>
      </c>
    </row>
    <row r="13" spans="1:8" ht="15.75" customHeight="1">
      <c r="A13" s="3" t="s">
        <v>82</v>
      </c>
      <c r="B13" s="16">
        <v>845</v>
      </c>
      <c r="C13" s="16">
        <v>845</v>
      </c>
      <c r="D13" s="15">
        <v>6.3</v>
      </c>
      <c r="E13" s="15">
        <v>16.1</v>
      </c>
      <c r="F13" s="13">
        <f t="shared" si="0"/>
        <v>0.7455621301775147</v>
      </c>
      <c r="G13" s="12">
        <f t="shared" si="1"/>
        <v>0.7455621301775147</v>
      </c>
      <c r="H13" s="12">
        <f t="shared" si="3"/>
        <v>39.13043478260869</v>
      </c>
    </row>
    <row r="14" spans="1:8" ht="15.75" customHeight="1">
      <c r="A14" s="3" t="s">
        <v>30</v>
      </c>
      <c r="B14" s="16">
        <v>2822</v>
      </c>
      <c r="C14" s="16">
        <v>2822</v>
      </c>
      <c r="D14" s="15">
        <v>334.6</v>
      </c>
      <c r="E14" s="15">
        <v>396.8</v>
      </c>
      <c r="F14" s="13">
        <f t="shared" si="0"/>
        <v>11.856839121190646</v>
      </c>
      <c r="G14" s="12">
        <f t="shared" si="1"/>
        <v>11.856839121190646</v>
      </c>
      <c r="H14" s="12">
        <f t="shared" si="3"/>
        <v>84.32459677419355</v>
      </c>
    </row>
    <row r="15" spans="1:8" ht="38.25">
      <c r="A15" s="7" t="s">
        <v>22</v>
      </c>
      <c r="B15" s="17">
        <f>B16+B17</f>
        <v>180.1</v>
      </c>
      <c r="C15" s="17">
        <f>C16+C17</f>
        <v>180.1</v>
      </c>
      <c r="D15" s="17">
        <f>D16+D17</f>
        <v>6.6</v>
      </c>
      <c r="E15" s="17">
        <f>E16+E17</f>
        <v>28</v>
      </c>
      <c r="F15" s="13">
        <f t="shared" si="0"/>
        <v>3.6646307606885067</v>
      </c>
      <c r="G15" s="12">
        <f t="shared" si="1"/>
        <v>3.6646307606885067</v>
      </c>
      <c r="H15" s="12">
        <f t="shared" si="3"/>
        <v>23.57142857142857</v>
      </c>
    </row>
    <row r="16" spans="1:8" ht="41.25" customHeight="1">
      <c r="A16" s="3" t="s">
        <v>4</v>
      </c>
      <c r="B16" s="16">
        <v>177.1</v>
      </c>
      <c r="C16" s="16">
        <v>177.1</v>
      </c>
      <c r="D16" s="15">
        <v>6.6</v>
      </c>
      <c r="E16" s="15">
        <v>27.8</v>
      </c>
      <c r="F16" s="13">
        <f t="shared" si="0"/>
        <v>3.7267080745341614</v>
      </c>
      <c r="G16" s="12">
        <f t="shared" si="1"/>
        <v>3.7267080745341614</v>
      </c>
      <c r="H16" s="12">
        <f t="shared" si="3"/>
        <v>23.741007194244602</v>
      </c>
    </row>
    <row r="17" spans="1:8" ht="25.5" customHeight="1">
      <c r="A17" s="3" t="s">
        <v>5</v>
      </c>
      <c r="B17" s="16">
        <v>3</v>
      </c>
      <c r="C17" s="16">
        <v>3</v>
      </c>
      <c r="D17" s="15"/>
      <c r="E17" s="15">
        <v>0.2</v>
      </c>
      <c r="F17" s="13">
        <f t="shared" si="0"/>
        <v>0</v>
      </c>
      <c r="G17" s="12">
        <f t="shared" si="1"/>
        <v>0</v>
      </c>
      <c r="H17" s="12">
        <f t="shared" si="3"/>
        <v>0</v>
      </c>
    </row>
    <row r="18" spans="1:8" ht="15" customHeight="1">
      <c r="A18" s="7" t="s">
        <v>68</v>
      </c>
      <c r="B18" s="14">
        <f>B19+B20+B21</f>
        <v>1950</v>
      </c>
      <c r="C18" s="14">
        <f>C19+C20+C21</f>
        <v>1950</v>
      </c>
      <c r="D18" s="14">
        <f>D19+D20+D21</f>
        <v>254.5</v>
      </c>
      <c r="E18" s="14">
        <f>E19+E21+E20</f>
        <v>194</v>
      </c>
      <c r="F18" s="13">
        <f t="shared" si="0"/>
        <v>13.051282051282051</v>
      </c>
      <c r="G18" s="12">
        <f t="shared" si="1"/>
        <v>13.051282051282051</v>
      </c>
      <c r="H18" s="12">
        <f t="shared" si="3"/>
        <v>131.18556701030928</v>
      </c>
    </row>
    <row r="19" spans="1:8" ht="38.25" customHeight="1">
      <c r="A19" s="3" t="s">
        <v>87</v>
      </c>
      <c r="B19" s="16">
        <v>750</v>
      </c>
      <c r="C19" s="16">
        <v>750</v>
      </c>
      <c r="D19" s="15">
        <v>107</v>
      </c>
      <c r="E19" s="15">
        <v>49.4</v>
      </c>
      <c r="F19" s="13">
        <f t="shared" si="0"/>
        <v>14.266666666666666</v>
      </c>
      <c r="G19" s="12">
        <f t="shared" si="1"/>
        <v>14.266666666666666</v>
      </c>
      <c r="H19" s="12">
        <f t="shared" si="3"/>
        <v>216.5991902834008</v>
      </c>
    </row>
    <row r="20" spans="1:8" ht="23.25" customHeight="1">
      <c r="A20" s="3" t="s">
        <v>66</v>
      </c>
      <c r="B20" s="16"/>
      <c r="C20" s="16"/>
      <c r="D20" s="15">
        <v>68</v>
      </c>
      <c r="E20" s="15">
        <v>31.9</v>
      </c>
      <c r="F20" s="13"/>
      <c r="G20" s="12"/>
      <c r="H20" s="12">
        <f t="shared" si="3"/>
        <v>213.16614420062697</v>
      </c>
    </row>
    <row r="21" spans="1:8" ht="24.75" customHeight="1">
      <c r="A21" s="3" t="s">
        <v>24</v>
      </c>
      <c r="B21" s="16">
        <v>1200</v>
      </c>
      <c r="C21" s="16">
        <v>1200</v>
      </c>
      <c r="D21" s="15">
        <v>79.5</v>
      </c>
      <c r="E21" s="15">
        <v>112.7</v>
      </c>
      <c r="F21" s="13">
        <f t="shared" si="0"/>
        <v>6.625</v>
      </c>
      <c r="G21" s="12">
        <f t="shared" si="1"/>
        <v>6.625</v>
      </c>
      <c r="H21" s="12">
        <f aca="true" t="shared" si="4" ref="H21:H29">D21/E21*100</f>
        <v>70.54125998225376</v>
      </c>
    </row>
    <row r="22" spans="1:8" ht="24.75" customHeight="1" hidden="1">
      <c r="A22" s="7" t="s">
        <v>34</v>
      </c>
      <c r="B22" s="17"/>
      <c r="C22" s="17"/>
      <c r="D22" s="14"/>
      <c r="E22" s="14"/>
      <c r="F22" s="13"/>
      <c r="G22" s="12"/>
      <c r="H22" s="12" t="e">
        <f t="shared" si="4"/>
        <v>#DIV/0!</v>
      </c>
    </row>
    <row r="23" spans="1:8" ht="26.25" customHeight="1" hidden="1">
      <c r="A23" s="3" t="s">
        <v>39</v>
      </c>
      <c r="B23" s="16"/>
      <c r="C23" s="16"/>
      <c r="D23" s="15"/>
      <c r="E23" s="15"/>
      <c r="F23" s="13"/>
      <c r="G23" s="12"/>
      <c r="H23" s="12" t="e">
        <f t="shared" si="4"/>
        <v>#DIV/0!</v>
      </c>
    </row>
    <row r="24" spans="1:8" ht="25.5" hidden="1">
      <c r="A24" s="3" t="s">
        <v>51</v>
      </c>
      <c r="B24" s="16"/>
      <c r="C24" s="16"/>
      <c r="D24" s="15"/>
      <c r="E24" s="15"/>
      <c r="F24" s="13"/>
      <c r="G24" s="12"/>
      <c r="H24" s="12" t="e">
        <f t="shared" si="4"/>
        <v>#DIV/0!</v>
      </c>
    </row>
    <row r="25" spans="1:8" ht="13.5" customHeight="1" hidden="1">
      <c r="A25" s="3" t="s">
        <v>6</v>
      </c>
      <c r="B25" s="16"/>
      <c r="C25" s="16"/>
      <c r="D25" s="15"/>
      <c r="E25" s="15"/>
      <c r="F25" s="13"/>
      <c r="G25" s="12"/>
      <c r="H25" s="12" t="e">
        <f t="shared" si="4"/>
        <v>#DIV/0!</v>
      </c>
    </row>
    <row r="26" spans="1:8" ht="12.75" hidden="1">
      <c r="A26" s="9" t="s">
        <v>36</v>
      </c>
      <c r="B26" s="19"/>
      <c r="C26" s="19"/>
      <c r="D26" s="18"/>
      <c r="E26" s="18"/>
      <c r="F26" s="13"/>
      <c r="G26" s="12"/>
      <c r="H26" s="12" t="e">
        <f t="shared" si="4"/>
        <v>#DIV/0!</v>
      </c>
    </row>
    <row r="27" spans="1:8" ht="12.75" hidden="1">
      <c r="A27" s="9" t="s">
        <v>42</v>
      </c>
      <c r="B27" s="19"/>
      <c r="C27" s="19"/>
      <c r="D27" s="18"/>
      <c r="E27" s="18"/>
      <c r="F27" s="13"/>
      <c r="G27" s="12"/>
      <c r="H27" s="12" t="e">
        <f t="shared" si="4"/>
        <v>#DIV/0!</v>
      </c>
    </row>
    <row r="28" spans="1:8" ht="36">
      <c r="A28" s="42" t="s">
        <v>73</v>
      </c>
      <c r="B28" s="49"/>
      <c r="C28" s="49"/>
      <c r="D28" s="44">
        <v>0.3</v>
      </c>
      <c r="E28" s="44">
        <v>-4.7</v>
      </c>
      <c r="F28" s="13"/>
      <c r="G28" s="12"/>
      <c r="H28" s="12"/>
    </row>
    <row r="29" spans="1:8" ht="16.5" customHeight="1">
      <c r="A29" s="8" t="s">
        <v>26</v>
      </c>
      <c r="B29" s="13">
        <f>B30+B35+B37+B39+B43+B44</f>
        <v>6285.6</v>
      </c>
      <c r="C29" s="13">
        <f>C30+C35+C37+C39+C43+C44</f>
        <v>6285.6</v>
      </c>
      <c r="D29" s="13">
        <f>D30+D35+D37+D39+D43+D44</f>
        <v>992.5000000000001</v>
      </c>
      <c r="E29" s="13">
        <f>E30+E35+E39+E43+E44</f>
        <v>567.9</v>
      </c>
      <c r="F29" s="13">
        <f aca="true" t="shared" si="5" ref="F29:F43">D29/B29*100</f>
        <v>15.790059819269441</v>
      </c>
      <c r="G29" s="12">
        <f aca="true" t="shared" si="6" ref="G29:G43">D29/C29*100</f>
        <v>15.790059819269441</v>
      </c>
      <c r="H29" s="12">
        <f t="shared" si="4"/>
        <v>174.76668427540062</v>
      </c>
    </row>
    <row r="30" spans="1:8" ht="29.25" customHeight="1">
      <c r="A30" s="7" t="s">
        <v>33</v>
      </c>
      <c r="B30" s="17">
        <f>B31+B32+B33+B34</f>
        <v>2141.5</v>
      </c>
      <c r="C30" s="17">
        <f>C31+C32+C33+C34</f>
        <v>2141.5</v>
      </c>
      <c r="D30" s="17">
        <f>D31+D32+D33+D34</f>
        <v>483.20000000000005</v>
      </c>
      <c r="E30" s="17">
        <f>E31+E33+E32</f>
        <v>157</v>
      </c>
      <c r="F30" s="13">
        <f t="shared" si="5"/>
        <v>22.563623628297925</v>
      </c>
      <c r="G30" s="12">
        <f t="shared" si="6"/>
        <v>22.563623628297925</v>
      </c>
      <c r="H30" s="12" t="s">
        <v>40</v>
      </c>
    </row>
    <row r="31" spans="1:8" ht="40.5" customHeight="1">
      <c r="A31" s="36" t="s">
        <v>52</v>
      </c>
      <c r="B31" s="16">
        <v>20</v>
      </c>
      <c r="C31" s="16">
        <v>20</v>
      </c>
      <c r="D31" s="15"/>
      <c r="E31" s="15"/>
      <c r="F31" s="13">
        <f t="shared" si="5"/>
        <v>0</v>
      </c>
      <c r="G31" s="12"/>
      <c r="H31" s="12"/>
    </row>
    <row r="32" spans="1:8" ht="25.5">
      <c r="A32" s="36" t="s">
        <v>69</v>
      </c>
      <c r="B32" s="16">
        <v>1794</v>
      </c>
      <c r="C32" s="16">
        <v>1794</v>
      </c>
      <c r="D32" s="15">
        <v>390.5</v>
      </c>
      <c r="E32" s="15">
        <v>113.4</v>
      </c>
      <c r="F32" s="13">
        <f t="shared" si="5"/>
        <v>21.767001114827202</v>
      </c>
      <c r="G32" s="12">
        <f t="shared" si="6"/>
        <v>21.767001114827202</v>
      </c>
      <c r="H32" s="12" t="s">
        <v>40</v>
      </c>
    </row>
    <row r="33" spans="1:8" ht="43.5" customHeight="1">
      <c r="A33" s="36" t="s">
        <v>70</v>
      </c>
      <c r="B33" s="16">
        <v>327.5</v>
      </c>
      <c r="C33" s="16">
        <v>327.5</v>
      </c>
      <c r="D33" s="15">
        <v>23.3</v>
      </c>
      <c r="E33" s="15">
        <v>43.6</v>
      </c>
      <c r="F33" s="13">
        <f t="shared" si="5"/>
        <v>7.114503816793894</v>
      </c>
      <c r="G33" s="12">
        <f t="shared" si="6"/>
        <v>7.114503816793894</v>
      </c>
      <c r="H33" s="12">
        <f>D33/E33*100</f>
        <v>53.44036697247706</v>
      </c>
    </row>
    <row r="34" spans="1:8" ht="29.25" customHeight="1">
      <c r="A34" s="36" t="s">
        <v>93</v>
      </c>
      <c r="B34" s="16"/>
      <c r="C34" s="16"/>
      <c r="D34" s="15">
        <v>69.4</v>
      </c>
      <c r="E34" s="15"/>
      <c r="F34" s="13"/>
      <c r="G34" s="12"/>
      <c r="H34" s="12"/>
    </row>
    <row r="35" spans="1:8" ht="30" customHeight="1">
      <c r="A35" s="7" t="s">
        <v>7</v>
      </c>
      <c r="B35" s="17">
        <f>B36</f>
        <v>154.1</v>
      </c>
      <c r="C35" s="17">
        <f>C36</f>
        <v>154.1</v>
      </c>
      <c r="D35" s="17">
        <f>D36</f>
        <v>83.7</v>
      </c>
      <c r="E35" s="17">
        <f>E36</f>
        <v>20</v>
      </c>
      <c r="F35" s="13">
        <f t="shared" si="5"/>
        <v>54.31537962362103</v>
      </c>
      <c r="G35" s="12">
        <f t="shared" si="6"/>
        <v>54.31537962362103</v>
      </c>
      <c r="H35" s="12" t="s">
        <v>40</v>
      </c>
    </row>
    <row r="36" spans="1:8" ht="25.5" customHeight="1">
      <c r="A36" s="3" t="s">
        <v>8</v>
      </c>
      <c r="B36" s="16">
        <v>154.1</v>
      </c>
      <c r="C36" s="16">
        <v>154.1</v>
      </c>
      <c r="D36" s="15">
        <v>83.7</v>
      </c>
      <c r="E36" s="15">
        <v>20</v>
      </c>
      <c r="F36" s="13">
        <f t="shared" si="5"/>
        <v>54.31537962362103</v>
      </c>
      <c r="G36" s="12">
        <f t="shared" si="6"/>
        <v>54.31537962362103</v>
      </c>
      <c r="H36" s="12" t="s">
        <v>40</v>
      </c>
    </row>
    <row r="37" spans="1:8" ht="38.25" customHeight="1" hidden="1">
      <c r="A37" s="38" t="s">
        <v>46</v>
      </c>
      <c r="B37" s="39"/>
      <c r="C37" s="39"/>
      <c r="D37" s="39"/>
      <c r="E37" s="39"/>
      <c r="F37" s="13"/>
      <c r="G37" s="12"/>
      <c r="H37" s="12"/>
    </row>
    <row r="38" spans="1:8" ht="0.75" customHeight="1" hidden="1">
      <c r="A38" s="9" t="s">
        <v>47</v>
      </c>
      <c r="B38" s="16"/>
      <c r="C38" s="16"/>
      <c r="D38" s="15"/>
      <c r="E38" s="15"/>
      <c r="F38" s="13" t="e">
        <f t="shared" si="5"/>
        <v>#DIV/0!</v>
      </c>
      <c r="G38" s="12" t="e">
        <f t="shared" si="6"/>
        <v>#DIV/0!</v>
      </c>
      <c r="H38" s="12" t="e">
        <f aca="true" t="shared" si="7" ref="H38:H48">D38/E38*100</f>
        <v>#DIV/0!</v>
      </c>
    </row>
    <row r="39" spans="1:8" ht="27.75" customHeight="1">
      <c r="A39" s="7" t="s">
        <v>35</v>
      </c>
      <c r="B39" s="17">
        <f>B40+B42+B41</f>
        <v>1110</v>
      </c>
      <c r="C39" s="17">
        <f>C40+C42+C41</f>
        <v>1110</v>
      </c>
      <c r="D39" s="17">
        <f>D40+D42+D41</f>
        <v>5.5</v>
      </c>
      <c r="E39" s="17">
        <f>E41+E42</f>
        <v>71.7</v>
      </c>
      <c r="F39" s="13">
        <f t="shared" si="5"/>
        <v>0.4954954954954955</v>
      </c>
      <c r="G39" s="12">
        <f t="shared" si="6"/>
        <v>0.4954954954954955</v>
      </c>
      <c r="H39" s="12">
        <f t="shared" si="7"/>
        <v>7.670850767085076</v>
      </c>
    </row>
    <row r="40" spans="1:8" ht="38.25" hidden="1">
      <c r="A40" s="36" t="s">
        <v>53</v>
      </c>
      <c r="B40" s="19"/>
      <c r="C40" s="19"/>
      <c r="D40" s="19"/>
      <c r="E40" s="17"/>
      <c r="F40" s="13" t="e">
        <f t="shared" si="5"/>
        <v>#DIV/0!</v>
      </c>
      <c r="G40" s="12" t="e">
        <f t="shared" si="6"/>
        <v>#DIV/0!</v>
      </c>
      <c r="H40" s="12" t="e">
        <f t="shared" si="7"/>
        <v>#DIV/0!</v>
      </c>
    </row>
    <row r="41" spans="1:8" ht="38.25">
      <c r="A41" s="36" t="s">
        <v>53</v>
      </c>
      <c r="B41" s="19">
        <v>50</v>
      </c>
      <c r="C41" s="19">
        <v>50</v>
      </c>
      <c r="D41" s="19"/>
      <c r="E41" s="43"/>
      <c r="F41" s="13"/>
      <c r="G41" s="12">
        <f t="shared" si="6"/>
        <v>0</v>
      </c>
      <c r="H41" s="12"/>
    </row>
    <row r="42" spans="1:8" ht="38.25">
      <c r="A42" s="36" t="s">
        <v>54</v>
      </c>
      <c r="B42" s="16">
        <v>1060</v>
      </c>
      <c r="C42" s="16">
        <v>1060</v>
      </c>
      <c r="D42" s="15">
        <v>5.5</v>
      </c>
      <c r="E42" s="15">
        <v>71.7</v>
      </c>
      <c r="F42" s="13">
        <f t="shared" si="5"/>
        <v>0.5188679245283019</v>
      </c>
      <c r="G42" s="12">
        <f t="shared" si="6"/>
        <v>0.5188679245283019</v>
      </c>
      <c r="H42" s="12">
        <f t="shared" si="7"/>
        <v>7.670850767085076</v>
      </c>
    </row>
    <row r="43" spans="1:8" ht="15" customHeight="1">
      <c r="A43" s="7" t="s">
        <v>71</v>
      </c>
      <c r="B43" s="17">
        <v>2880</v>
      </c>
      <c r="C43" s="17">
        <v>2880</v>
      </c>
      <c r="D43" s="14">
        <v>409.7</v>
      </c>
      <c r="E43" s="14">
        <v>318.3</v>
      </c>
      <c r="F43" s="13">
        <f t="shared" si="5"/>
        <v>14.225694444444445</v>
      </c>
      <c r="G43" s="12">
        <f t="shared" si="6"/>
        <v>14.225694444444445</v>
      </c>
      <c r="H43" s="12">
        <f t="shared" si="7"/>
        <v>128.71504869619855</v>
      </c>
    </row>
    <row r="44" spans="1:8" ht="16.5" customHeight="1">
      <c r="A44" s="7" t="s">
        <v>9</v>
      </c>
      <c r="B44" s="17"/>
      <c r="C44" s="17"/>
      <c r="D44" s="14">
        <v>10.4</v>
      </c>
      <c r="E44" s="14">
        <v>0.9</v>
      </c>
      <c r="F44" s="13"/>
      <c r="G44" s="12"/>
      <c r="H44" s="12" t="s">
        <v>40</v>
      </c>
    </row>
    <row r="45" spans="1:8" ht="42.75" customHeight="1">
      <c r="A45" s="7" t="s">
        <v>88</v>
      </c>
      <c r="B45" s="17">
        <v>19366.5</v>
      </c>
      <c r="C45" s="17">
        <v>19366.5</v>
      </c>
      <c r="D45" s="14">
        <v>1533.1</v>
      </c>
      <c r="E45" s="14">
        <v>2152.2</v>
      </c>
      <c r="F45" s="13">
        <f aca="true" t="shared" si="8" ref="F45:F51">D45/B45*100</f>
        <v>7.916247127772183</v>
      </c>
      <c r="G45" s="12">
        <f>D45/C45*100</f>
        <v>7.916247127772183</v>
      </c>
      <c r="H45" s="12">
        <f t="shared" si="7"/>
        <v>71.23408605148221</v>
      </c>
    </row>
    <row r="46" spans="1:8" ht="18" customHeight="1">
      <c r="A46" s="45" t="s">
        <v>75</v>
      </c>
      <c r="B46" s="46">
        <f>B5+B45</f>
        <v>79104.1</v>
      </c>
      <c r="C46" s="46">
        <f>C5+C45</f>
        <v>79104.1</v>
      </c>
      <c r="D46" s="46">
        <f>D5+D45</f>
        <v>9520.699999999999</v>
      </c>
      <c r="E46" s="46">
        <f>E5+E45</f>
        <v>9960.8</v>
      </c>
      <c r="F46" s="47">
        <f t="shared" si="8"/>
        <v>12.035659340034206</v>
      </c>
      <c r="G46" s="48">
        <f>D46/C46*100</f>
        <v>12.035659340034206</v>
      </c>
      <c r="H46" s="48">
        <f t="shared" si="7"/>
        <v>95.5816801863304</v>
      </c>
    </row>
    <row r="47" spans="1:8" ht="28.5" customHeight="1">
      <c r="A47" s="7" t="s">
        <v>74</v>
      </c>
      <c r="B47" s="14">
        <f>B48+B49+B50+B51+B52</f>
        <v>186375</v>
      </c>
      <c r="C47" s="14">
        <f>C48+C49+C50+C51+C52</f>
        <v>202619.5</v>
      </c>
      <c r="D47" s="14">
        <f>D48+D49+D50+D51+D52</f>
        <v>23201.5</v>
      </c>
      <c r="E47" s="14">
        <f>E48+E49+E50+E51+E52</f>
        <v>28513.7</v>
      </c>
      <c r="F47" s="13">
        <f t="shared" si="8"/>
        <v>12.448826291079811</v>
      </c>
      <c r="G47" s="12">
        <f aca="true" t="shared" si="9" ref="G47:G53">D47/C47*100</f>
        <v>11.450773494160236</v>
      </c>
      <c r="H47" s="12">
        <f t="shared" si="7"/>
        <v>81.36965739276208</v>
      </c>
    </row>
    <row r="48" spans="1:8" ht="40.5" customHeight="1">
      <c r="A48" s="3" t="s">
        <v>89</v>
      </c>
      <c r="B48" s="16">
        <v>63383</v>
      </c>
      <c r="C48" s="16">
        <v>63383</v>
      </c>
      <c r="D48" s="15">
        <v>8476.5</v>
      </c>
      <c r="E48" s="15">
        <v>11032</v>
      </c>
      <c r="F48" s="13">
        <f t="shared" si="8"/>
        <v>13.373459760503605</v>
      </c>
      <c r="G48" s="12">
        <f t="shared" si="9"/>
        <v>13.373459760503605</v>
      </c>
      <c r="H48" s="12">
        <f t="shared" si="7"/>
        <v>76.83556925308194</v>
      </c>
    </row>
    <row r="49" spans="1:8" ht="20.25" customHeight="1">
      <c r="A49" s="3" t="s">
        <v>76</v>
      </c>
      <c r="B49" s="16"/>
      <c r="C49" s="16"/>
      <c r="D49" s="15"/>
      <c r="E49" s="15">
        <v>566</v>
      </c>
      <c r="F49" s="13"/>
      <c r="G49" s="12"/>
      <c r="H49" s="12">
        <f>D49/E49*100</f>
        <v>0</v>
      </c>
    </row>
    <row r="50" spans="1:8" ht="28.5" customHeight="1">
      <c r="A50" s="36" t="s">
        <v>72</v>
      </c>
      <c r="B50" s="16">
        <v>10967</v>
      </c>
      <c r="C50" s="16">
        <v>10944.6</v>
      </c>
      <c r="D50" s="15"/>
      <c r="E50" s="15"/>
      <c r="F50" s="13">
        <f t="shared" si="8"/>
        <v>0</v>
      </c>
      <c r="G50" s="12">
        <f t="shared" si="9"/>
        <v>0</v>
      </c>
      <c r="H50" s="12"/>
    </row>
    <row r="51" spans="1:8" ht="24.75" customHeight="1">
      <c r="A51" s="3" t="s">
        <v>77</v>
      </c>
      <c r="B51" s="16">
        <v>109811.9</v>
      </c>
      <c r="C51" s="16">
        <v>128195.9</v>
      </c>
      <c r="D51" s="15">
        <v>14725</v>
      </c>
      <c r="E51" s="15">
        <v>16915.7</v>
      </c>
      <c r="F51" s="13">
        <f t="shared" si="8"/>
        <v>13.409293528297026</v>
      </c>
      <c r="G51" s="12">
        <f t="shared" si="9"/>
        <v>11.486326785802042</v>
      </c>
      <c r="H51" s="12">
        <f>D51/E51*100</f>
        <v>87.0493092216107</v>
      </c>
    </row>
    <row r="52" spans="1:8" ht="18" customHeight="1">
      <c r="A52" s="3" t="s">
        <v>78</v>
      </c>
      <c r="B52" s="16">
        <v>2213.1</v>
      </c>
      <c r="C52" s="16">
        <v>96</v>
      </c>
      <c r="D52" s="15"/>
      <c r="E52" s="15"/>
      <c r="F52" s="13"/>
      <c r="G52" s="12">
        <f t="shared" si="9"/>
        <v>0</v>
      </c>
      <c r="H52" s="12"/>
    </row>
    <row r="53" spans="1:8" ht="19.5" customHeight="1">
      <c r="A53" s="30" t="s">
        <v>10</v>
      </c>
      <c r="B53" s="20">
        <f>B46+B47</f>
        <v>265479.1</v>
      </c>
      <c r="C53" s="20">
        <f>C46+C47</f>
        <v>281723.6</v>
      </c>
      <c r="D53" s="20">
        <f>D46+D47</f>
        <v>32722.199999999997</v>
      </c>
      <c r="E53" s="20">
        <f>E46+E47</f>
        <v>38474.5</v>
      </c>
      <c r="F53" s="13">
        <f>D53/B53*100</f>
        <v>12.325716035650263</v>
      </c>
      <c r="G53" s="12">
        <f t="shared" si="9"/>
        <v>11.615001370137255</v>
      </c>
      <c r="H53" s="12">
        <f>D53/E53*100</f>
        <v>85.04905846729652</v>
      </c>
    </row>
    <row r="54" spans="1:8" ht="45.75" customHeight="1">
      <c r="A54" s="10" t="s">
        <v>0</v>
      </c>
      <c r="B54" s="11" t="s">
        <v>84</v>
      </c>
      <c r="C54" s="11" t="s">
        <v>85</v>
      </c>
      <c r="D54" s="11" t="s">
        <v>91</v>
      </c>
      <c r="E54" s="11" t="s">
        <v>92</v>
      </c>
      <c r="F54" s="11" t="s">
        <v>38</v>
      </c>
      <c r="G54" s="11" t="s">
        <v>55</v>
      </c>
      <c r="H54" s="11" t="s">
        <v>86</v>
      </c>
    </row>
    <row r="55" spans="1:8" ht="14.25" customHeight="1">
      <c r="A55" s="29" t="s">
        <v>11</v>
      </c>
      <c r="B55" s="22"/>
      <c r="C55" s="23"/>
      <c r="D55" s="23"/>
      <c r="E55" s="23"/>
      <c r="F55" s="21"/>
      <c r="G55" s="5"/>
      <c r="H55" s="5"/>
    </row>
    <row r="56" spans="1:8" ht="19.5" customHeight="1">
      <c r="A56" s="31" t="s">
        <v>12</v>
      </c>
      <c r="B56" s="24">
        <v>22605.7</v>
      </c>
      <c r="C56" s="24">
        <v>21847.5</v>
      </c>
      <c r="D56" s="24">
        <v>2905.5</v>
      </c>
      <c r="E56" s="24">
        <v>4251.9</v>
      </c>
      <c r="F56" s="21">
        <f aca="true" t="shared" si="10" ref="F56:F94">D56/B56*100</f>
        <v>12.852953016274657</v>
      </c>
      <c r="G56" s="5">
        <f aca="true" t="shared" si="11" ref="G56:G94">D56/C56*100</f>
        <v>13.299004462753174</v>
      </c>
      <c r="H56" s="5">
        <f aca="true" t="shared" si="12" ref="H56:H62">D56/E56*100</f>
        <v>68.33415649474354</v>
      </c>
    </row>
    <row r="57" spans="1:8" ht="15" customHeight="1">
      <c r="A57" s="32" t="s">
        <v>63</v>
      </c>
      <c r="B57" s="25">
        <v>18779.3</v>
      </c>
      <c r="C57" s="25">
        <v>17884</v>
      </c>
      <c r="D57" s="25">
        <v>2546.8</v>
      </c>
      <c r="E57" s="25">
        <v>2683.6</v>
      </c>
      <c r="F57" s="21">
        <f t="shared" si="10"/>
        <v>13.56174085296044</v>
      </c>
      <c r="G57" s="5">
        <f t="shared" si="11"/>
        <v>14.240662044285395</v>
      </c>
      <c r="H57" s="5">
        <f t="shared" si="12"/>
        <v>94.90236995081234</v>
      </c>
    </row>
    <row r="58" spans="1:8" ht="15.75" customHeight="1">
      <c r="A58" s="32" t="s">
        <v>37</v>
      </c>
      <c r="B58" s="25">
        <v>1201</v>
      </c>
      <c r="C58" s="25">
        <v>1201</v>
      </c>
      <c r="D58" s="25">
        <v>102</v>
      </c>
      <c r="E58" s="25">
        <v>173.3</v>
      </c>
      <c r="F58" s="21">
        <f t="shared" si="10"/>
        <v>8.49292256452956</v>
      </c>
      <c r="G58" s="5">
        <f t="shared" si="11"/>
        <v>8.49292256452956</v>
      </c>
      <c r="H58" s="5">
        <f t="shared" si="12"/>
        <v>58.85747259088285</v>
      </c>
    </row>
    <row r="59" spans="1:8" ht="14.25" customHeight="1">
      <c r="A59" s="32" t="s">
        <v>45</v>
      </c>
      <c r="B59" s="25">
        <f>B56-B57-B58</f>
        <v>2625.4000000000015</v>
      </c>
      <c r="C59" s="25">
        <f>C56-C57-C58</f>
        <v>2762.5</v>
      </c>
      <c r="D59" s="25">
        <f>D56-D57-D58</f>
        <v>256.6999999999998</v>
      </c>
      <c r="E59" s="25">
        <f>E56-E57-E58</f>
        <v>1394.9999999999998</v>
      </c>
      <c r="F59" s="21">
        <f t="shared" si="10"/>
        <v>9.777557705492484</v>
      </c>
      <c r="G59" s="5">
        <f t="shared" si="11"/>
        <v>9.292307692307686</v>
      </c>
      <c r="H59" s="5">
        <f t="shared" si="12"/>
        <v>18.40143369175626</v>
      </c>
    </row>
    <row r="60" spans="1:8" ht="19.5" customHeight="1">
      <c r="A60" s="33" t="s">
        <v>27</v>
      </c>
      <c r="B60" s="26">
        <v>955.2</v>
      </c>
      <c r="C60" s="26">
        <v>955.2</v>
      </c>
      <c r="D60" s="24">
        <v>68.8</v>
      </c>
      <c r="E60" s="24">
        <v>69.4</v>
      </c>
      <c r="F60" s="21">
        <f t="shared" si="10"/>
        <v>7.2026800670016735</v>
      </c>
      <c r="G60" s="5">
        <f t="shared" si="11"/>
        <v>7.2026800670016735</v>
      </c>
      <c r="H60" s="5">
        <f t="shared" si="12"/>
        <v>99.13544668587895</v>
      </c>
    </row>
    <row r="61" spans="1:8" ht="24" customHeight="1">
      <c r="A61" s="31" t="s">
        <v>23</v>
      </c>
      <c r="B61" s="24">
        <v>1518.1</v>
      </c>
      <c r="C61" s="24">
        <v>1518.1</v>
      </c>
      <c r="D61" s="24">
        <v>214.9</v>
      </c>
      <c r="E61" s="24">
        <v>136.1</v>
      </c>
      <c r="F61" s="21">
        <f t="shared" si="10"/>
        <v>14.155852710625124</v>
      </c>
      <c r="G61" s="5">
        <f t="shared" si="11"/>
        <v>14.155852710625124</v>
      </c>
      <c r="H61" s="5">
        <f t="shared" si="12"/>
        <v>157.89860396767082</v>
      </c>
    </row>
    <row r="62" spans="1:8" ht="19.5" customHeight="1">
      <c r="A62" s="31" t="s">
        <v>13</v>
      </c>
      <c r="B62" s="24">
        <f>B63+B65+B66+B64</f>
        <v>14619</v>
      </c>
      <c r="C62" s="24">
        <f>C63+C65+C66+C64</f>
        <v>14619</v>
      </c>
      <c r="D62" s="24">
        <f>D63+D65+D66+D64</f>
        <v>964.7</v>
      </c>
      <c r="E62" s="24">
        <f>E63+E65+E66</f>
        <v>235.5</v>
      </c>
      <c r="F62" s="21">
        <f t="shared" si="10"/>
        <v>6.598946576373213</v>
      </c>
      <c r="G62" s="5">
        <f t="shared" si="11"/>
        <v>6.598946576373213</v>
      </c>
      <c r="H62" s="5" t="s">
        <v>40</v>
      </c>
    </row>
    <row r="63" spans="1:8" ht="18" customHeight="1">
      <c r="A63" s="36" t="s">
        <v>80</v>
      </c>
      <c r="B63" s="37">
        <v>115</v>
      </c>
      <c r="C63" s="37">
        <v>115</v>
      </c>
      <c r="D63" s="37"/>
      <c r="E63" s="37"/>
      <c r="F63" s="21">
        <f t="shared" si="10"/>
        <v>0</v>
      </c>
      <c r="G63" s="5">
        <f t="shared" si="11"/>
        <v>0</v>
      </c>
      <c r="H63" s="5"/>
    </row>
    <row r="64" spans="1:8" ht="19.5" customHeight="1" hidden="1">
      <c r="A64" s="32" t="s">
        <v>79</v>
      </c>
      <c r="B64" s="37"/>
      <c r="C64" s="37"/>
      <c r="D64" s="37"/>
      <c r="E64" s="37"/>
      <c r="F64" s="21"/>
      <c r="G64" s="5" t="e">
        <f t="shared" si="11"/>
        <v>#DIV/0!</v>
      </c>
      <c r="H64" s="5" t="e">
        <f>D64/E64*100</f>
        <v>#DIV/0!</v>
      </c>
    </row>
    <row r="65" spans="1:8" ht="19.5" customHeight="1">
      <c r="A65" s="32" t="s">
        <v>56</v>
      </c>
      <c r="B65" s="25">
        <v>14504</v>
      </c>
      <c r="C65" s="25">
        <v>14504</v>
      </c>
      <c r="D65" s="25">
        <v>964.7</v>
      </c>
      <c r="E65" s="25">
        <v>235.5</v>
      </c>
      <c r="F65" s="21">
        <f t="shared" si="10"/>
        <v>6.65126861555433</v>
      </c>
      <c r="G65" s="5">
        <f t="shared" si="11"/>
        <v>6.65126861555433</v>
      </c>
      <c r="H65" s="5" t="s">
        <v>40</v>
      </c>
    </row>
    <row r="66" spans="1:8" ht="27" customHeight="1">
      <c r="A66" s="32" t="s">
        <v>44</v>
      </c>
      <c r="B66" s="25"/>
      <c r="C66" s="25"/>
      <c r="D66" s="25"/>
      <c r="E66" s="25"/>
      <c r="F66" s="21"/>
      <c r="G66" s="5"/>
      <c r="H66" s="5"/>
    </row>
    <row r="67" spans="1:8" ht="19.5" customHeight="1">
      <c r="A67" s="31" t="s">
        <v>14</v>
      </c>
      <c r="B67" s="24">
        <f>B68+B69+B70+B71</f>
        <v>18410.1</v>
      </c>
      <c r="C67" s="24">
        <f>C68+C69+C70+C71</f>
        <v>17180.6</v>
      </c>
      <c r="D67" s="24">
        <f>D68+D69+D70+D71</f>
        <v>319.7</v>
      </c>
      <c r="E67" s="24">
        <f>E68+E69+E70+E71</f>
        <v>196.60000000000002</v>
      </c>
      <c r="F67" s="21">
        <f t="shared" si="10"/>
        <v>1.7365467868181055</v>
      </c>
      <c r="G67" s="5">
        <f t="shared" si="11"/>
        <v>1.8608197618243834</v>
      </c>
      <c r="H67" s="5">
        <f>D67/E67*100</f>
        <v>162.61444557477108</v>
      </c>
    </row>
    <row r="68" spans="1:8" ht="19.5" customHeight="1">
      <c r="A68" s="32" t="s">
        <v>94</v>
      </c>
      <c r="B68" s="25">
        <v>5320.1</v>
      </c>
      <c r="C68" s="25">
        <v>5320.1</v>
      </c>
      <c r="D68" s="25">
        <v>131.7</v>
      </c>
      <c r="E68" s="25"/>
      <c r="F68" s="21">
        <f t="shared" si="10"/>
        <v>2.475517377492904</v>
      </c>
      <c r="G68" s="5">
        <f t="shared" si="11"/>
        <v>2.475517377492904</v>
      </c>
      <c r="H68" s="5"/>
    </row>
    <row r="69" spans="1:8" ht="19.5" customHeight="1">
      <c r="A69" s="32" t="s">
        <v>95</v>
      </c>
      <c r="B69" s="25">
        <v>2030.1</v>
      </c>
      <c r="C69" s="25">
        <v>2030.1</v>
      </c>
      <c r="D69" s="25">
        <v>9.8</v>
      </c>
      <c r="E69" s="25">
        <v>41.9</v>
      </c>
      <c r="F69" s="21">
        <f t="shared" si="10"/>
        <v>0.482734840648244</v>
      </c>
      <c r="G69" s="5">
        <f t="shared" si="11"/>
        <v>0.482734840648244</v>
      </c>
      <c r="H69" s="5">
        <f>D69/E69*100</f>
        <v>23.389021479713605</v>
      </c>
    </row>
    <row r="70" spans="1:8" ht="19.5" customHeight="1">
      <c r="A70" s="32" t="s">
        <v>96</v>
      </c>
      <c r="B70" s="25">
        <v>11059.9</v>
      </c>
      <c r="C70" s="25">
        <v>9830.4</v>
      </c>
      <c r="D70" s="25">
        <v>178.2</v>
      </c>
      <c r="E70" s="25">
        <v>152.3</v>
      </c>
      <c r="F70" s="21">
        <f t="shared" si="10"/>
        <v>1.6112261412851836</v>
      </c>
      <c r="G70" s="5">
        <f t="shared" si="11"/>
        <v>1.812744140625</v>
      </c>
      <c r="H70" s="5">
        <f>D70/E70*100</f>
        <v>117.00590938936308</v>
      </c>
    </row>
    <row r="71" spans="1:8" ht="19.5" customHeight="1">
      <c r="A71" s="32" t="s">
        <v>65</v>
      </c>
      <c r="B71" s="25"/>
      <c r="C71" s="25"/>
      <c r="D71" s="25"/>
      <c r="E71" s="25">
        <v>2.4</v>
      </c>
      <c r="F71" s="21"/>
      <c r="G71" s="5"/>
      <c r="H71" s="5">
        <f>D71/E71*100</f>
        <v>0</v>
      </c>
    </row>
    <row r="72" spans="1:8" ht="16.5" customHeight="1">
      <c r="A72" s="31" t="s">
        <v>15</v>
      </c>
      <c r="B72" s="23">
        <v>229.4</v>
      </c>
      <c r="C72" s="23">
        <v>229.4</v>
      </c>
      <c r="D72" s="23"/>
      <c r="E72" s="23"/>
      <c r="F72" s="21">
        <f t="shared" si="10"/>
        <v>0</v>
      </c>
      <c r="G72" s="5">
        <f t="shared" si="11"/>
        <v>0</v>
      </c>
      <c r="H72" s="5"/>
    </row>
    <row r="73" spans="1:8" ht="17.25" customHeight="1">
      <c r="A73" s="31" t="s">
        <v>16</v>
      </c>
      <c r="B73" s="24">
        <v>135212.7</v>
      </c>
      <c r="C73" s="24">
        <v>153535.2</v>
      </c>
      <c r="D73" s="24">
        <v>14275.9</v>
      </c>
      <c r="E73" s="24">
        <v>15544.2</v>
      </c>
      <c r="F73" s="21">
        <f t="shared" si="10"/>
        <v>10.558105858399394</v>
      </c>
      <c r="G73" s="5">
        <f t="shared" si="11"/>
        <v>9.298128377075745</v>
      </c>
      <c r="H73" s="5">
        <f aca="true" t="shared" si="13" ref="H73:H82">D73/E73*100</f>
        <v>91.84068655833043</v>
      </c>
    </row>
    <row r="74" spans="1:8" ht="16.5" customHeight="1">
      <c r="A74" s="32" t="s">
        <v>63</v>
      </c>
      <c r="B74" s="25">
        <v>97000.4</v>
      </c>
      <c r="C74" s="25">
        <v>112709.2</v>
      </c>
      <c r="D74" s="25">
        <v>10425.5</v>
      </c>
      <c r="E74" s="25">
        <v>11700.5</v>
      </c>
      <c r="F74" s="21">
        <f t="shared" si="10"/>
        <v>10.747893823118256</v>
      </c>
      <c r="G74" s="5">
        <f t="shared" si="11"/>
        <v>9.249910388859117</v>
      </c>
      <c r="H74" s="5">
        <f t="shared" si="13"/>
        <v>89.10302978505193</v>
      </c>
    </row>
    <row r="75" spans="1:8" ht="17.25" customHeight="1">
      <c r="A75" s="32" t="s">
        <v>43</v>
      </c>
      <c r="B75" s="25">
        <v>8632.6</v>
      </c>
      <c r="C75" s="25">
        <v>8632.6</v>
      </c>
      <c r="D75" s="25">
        <v>1502.8</v>
      </c>
      <c r="E75" s="25">
        <v>1355.5</v>
      </c>
      <c r="F75" s="21">
        <f t="shared" si="10"/>
        <v>17.40842851516345</v>
      </c>
      <c r="G75" s="5">
        <f t="shared" si="11"/>
        <v>17.40842851516345</v>
      </c>
      <c r="H75" s="5">
        <f t="shared" si="13"/>
        <v>110.86683880486905</v>
      </c>
    </row>
    <row r="76" spans="1:8" ht="17.25" customHeight="1">
      <c r="A76" s="32" t="s">
        <v>64</v>
      </c>
      <c r="B76" s="25">
        <f>B73-B74-B75</f>
        <v>29579.70000000002</v>
      </c>
      <c r="C76" s="25">
        <f>C73-C74-C75</f>
        <v>32193.400000000016</v>
      </c>
      <c r="D76" s="25">
        <f>D73-D74-D75</f>
        <v>2347.5999999999995</v>
      </c>
      <c r="E76" s="25">
        <f>E73-E74-E75</f>
        <v>2488.2000000000007</v>
      </c>
      <c r="F76" s="21">
        <f t="shared" si="10"/>
        <v>7.936524035064581</v>
      </c>
      <c r="G76" s="5">
        <f t="shared" si="11"/>
        <v>7.29217789981797</v>
      </c>
      <c r="H76" s="5">
        <f t="shared" si="13"/>
        <v>94.3493288320874</v>
      </c>
    </row>
    <row r="77" spans="1:8" ht="27" customHeight="1">
      <c r="A77" s="31" t="s">
        <v>28</v>
      </c>
      <c r="B77" s="24">
        <f>B78+B82</f>
        <v>18759</v>
      </c>
      <c r="C77" s="24">
        <f>C78+C82</f>
        <v>18782.2</v>
      </c>
      <c r="D77" s="24">
        <f>D78+D82</f>
        <v>2223.7999999999997</v>
      </c>
      <c r="E77" s="24">
        <f>E78+E82</f>
        <v>2407.8</v>
      </c>
      <c r="F77" s="21">
        <f t="shared" si="10"/>
        <v>11.854576469961083</v>
      </c>
      <c r="G77" s="5">
        <f t="shared" si="11"/>
        <v>11.83993355410974</v>
      </c>
      <c r="H77" s="5">
        <f t="shared" si="13"/>
        <v>92.35816928316304</v>
      </c>
    </row>
    <row r="78" spans="1:8" ht="23.25" customHeight="1">
      <c r="A78" s="36" t="s">
        <v>50</v>
      </c>
      <c r="B78" s="37">
        <v>18613.5</v>
      </c>
      <c r="C78" s="37">
        <v>18636.7</v>
      </c>
      <c r="D78" s="37">
        <v>2210.6</v>
      </c>
      <c r="E78" s="37">
        <v>2391.8</v>
      </c>
      <c r="F78" s="21">
        <f t="shared" si="10"/>
        <v>11.87632632229296</v>
      </c>
      <c r="G78" s="5">
        <f t="shared" si="11"/>
        <v>11.861542011192967</v>
      </c>
      <c r="H78" s="5">
        <f t="shared" si="13"/>
        <v>92.42411572873985</v>
      </c>
    </row>
    <row r="79" spans="1:8" ht="16.5" customHeight="1">
      <c r="A79" s="32" t="s">
        <v>100</v>
      </c>
      <c r="B79" s="25">
        <v>12902.2</v>
      </c>
      <c r="C79" s="25">
        <v>12902.2</v>
      </c>
      <c r="D79" s="25">
        <v>1658.3</v>
      </c>
      <c r="E79" s="25">
        <v>1732</v>
      </c>
      <c r="F79" s="21">
        <f t="shared" si="10"/>
        <v>12.852846801320702</v>
      </c>
      <c r="G79" s="5">
        <f t="shared" si="11"/>
        <v>12.852846801320702</v>
      </c>
      <c r="H79" s="5">
        <f t="shared" si="13"/>
        <v>95.74480369515011</v>
      </c>
    </row>
    <row r="80" spans="1:8" ht="16.5" customHeight="1">
      <c r="A80" s="32" t="s">
        <v>37</v>
      </c>
      <c r="B80" s="25">
        <v>1855.2</v>
      </c>
      <c r="C80" s="25">
        <v>1855.2</v>
      </c>
      <c r="D80" s="25">
        <v>306.9</v>
      </c>
      <c r="E80" s="25">
        <v>280.6</v>
      </c>
      <c r="F80" s="21">
        <f t="shared" si="10"/>
        <v>16.542690815006466</v>
      </c>
      <c r="G80" s="5">
        <f t="shared" si="11"/>
        <v>16.542690815006466</v>
      </c>
      <c r="H80" s="5">
        <f t="shared" si="13"/>
        <v>109.37277263007839</v>
      </c>
    </row>
    <row r="81" spans="1:8" ht="19.5" customHeight="1">
      <c r="A81" s="32" t="s">
        <v>45</v>
      </c>
      <c r="B81" s="25">
        <f>B78-B79-B80</f>
        <v>3856.0999999999995</v>
      </c>
      <c r="C81" s="25">
        <f>C78-C79-C80</f>
        <v>3879.3</v>
      </c>
      <c r="D81" s="25">
        <f>D78-D79-D80</f>
        <v>245.39999999999998</v>
      </c>
      <c r="E81" s="25">
        <f>E78-E79-E80</f>
        <v>379.20000000000016</v>
      </c>
      <c r="F81" s="21">
        <f t="shared" si="10"/>
        <v>6.363942843805918</v>
      </c>
      <c r="G81" s="5">
        <f t="shared" si="11"/>
        <v>6.325883535689428</v>
      </c>
      <c r="H81" s="5">
        <f t="shared" si="13"/>
        <v>64.71518987341769</v>
      </c>
    </row>
    <row r="82" spans="1:8" ht="25.5" customHeight="1">
      <c r="A82" s="32" t="s">
        <v>62</v>
      </c>
      <c r="B82" s="25">
        <v>145.5</v>
      </c>
      <c r="C82" s="25">
        <v>145.5</v>
      </c>
      <c r="D82" s="25">
        <v>13.2</v>
      </c>
      <c r="E82" s="25">
        <v>16</v>
      </c>
      <c r="F82" s="21">
        <f t="shared" si="10"/>
        <v>9.072164948453608</v>
      </c>
      <c r="G82" s="5">
        <f t="shared" si="11"/>
        <v>9.072164948453608</v>
      </c>
      <c r="H82" s="5">
        <f t="shared" si="13"/>
        <v>82.5</v>
      </c>
    </row>
    <row r="83" spans="1:8" ht="19.5" customHeight="1">
      <c r="A83" s="31" t="s">
        <v>17</v>
      </c>
      <c r="B83" s="24">
        <f>B84+B88+B89</f>
        <v>24861.9</v>
      </c>
      <c r="C83" s="24">
        <f>C84+C88+C89</f>
        <v>24698</v>
      </c>
      <c r="D83" s="24">
        <f>D84+D88+D89</f>
        <v>2609.6</v>
      </c>
      <c r="E83" s="24">
        <f>E84+E88+E89</f>
        <v>4702.4</v>
      </c>
      <c r="F83" s="21">
        <f t="shared" si="10"/>
        <v>10.496382014246699</v>
      </c>
      <c r="G83" s="5">
        <f t="shared" si="11"/>
        <v>10.566037735849056</v>
      </c>
      <c r="H83" s="5">
        <f aca="true" t="shared" si="14" ref="H83:H88">D83/E83*100</f>
        <v>55.49506634909833</v>
      </c>
    </row>
    <row r="84" spans="1:8" ht="19.5" customHeight="1">
      <c r="A84" s="36" t="s">
        <v>57</v>
      </c>
      <c r="B84" s="25">
        <v>24581.4</v>
      </c>
      <c r="C84" s="25">
        <v>24417.5</v>
      </c>
      <c r="D84" s="25">
        <v>2606.2</v>
      </c>
      <c r="E84" s="25">
        <v>4679.7</v>
      </c>
      <c r="F84" s="21">
        <f t="shared" si="10"/>
        <v>10.602325335416207</v>
      </c>
      <c r="G84" s="5">
        <f t="shared" si="11"/>
        <v>10.673492372273984</v>
      </c>
      <c r="H84" s="5">
        <f t="shared" si="14"/>
        <v>55.69160416266</v>
      </c>
    </row>
    <row r="85" spans="1:8" ht="18" customHeight="1">
      <c r="A85" s="32" t="s">
        <v>58</v>
      </c>
      <c r="B85" s="25">
        <v>11065.1</v>
      </c>
      <c r="C85" s="25">
        <v>10901.2</v>
      </c>
      <c r="D85" s="25">
        <v>801.4</v>
      </c>
      <c r="E85" s="25">
        <v>3745.2</v>
      </c>
      <c r="F85" s="21">
        <f t="shared" si="10"/>
        <v>7.242591571698402</v>
      </c>
      <c r="G85" s="5">
        <f t="shared" si="11"/>
        <v>7.351484240267125</v>
      </c>
      <c r="H85" s="5">
        <f t="shared" si="14"/>
        <v>21.398056178575242</v>
      </c>
    </row>
    <row r="86" spans="1:8" ht="17.25" customHeight="1">
      <c r="A86" s="32" t="s">
        <v>59</v>
      </c>
      <c r="B86" s="25">
        <v>3968.3</v>
      </c>
      <c r="C86" s="25">
        <v>3968.3</v>
      </c>
      <c r="D86" s="25">
        <v>806.3</v>
      </c>
      <c r="E86" s="25">
        <v>7.4</v>
      </c>
      <c r="F86" s="21">
        <f t="shared" si="10"/>
        <v>20.318524305118057</v>
      </c>
      <c r="G86" s="5">
        <f t="shared" si="11"/>
        <v>20.318524305118057</v>
      </c>
      <c r="H86" s="5" t="s">
        <v>40</v>
      </c>
    </row>
    <row r="87" spans="1:8" ht="15" customHeight="1">
      <c r="A87" s="32" t="s">
        <v>60</v>
      </c>
      <c r="B87" s="25">
        <f>B84-B85-B86</f>
        <v>9548</v>
      </c>
      <c r="C87" s="25">
        <f>C84-C85-C86</f>
        <v>9548</v>
      </c>
      <c r="D87" s="25">
        <f>D84-D85-D86</f>
        <v>998.4999999999998</v>
      </c>
      <c r="E87" s="25">
        <f>E84-E85-E86</f>
        <v>927.1</v>
      </c>
      <c r="F87" s="21">
        <f t="shared" si="10"/>
        <v>10.457687473816504</v>
      </c>
      <c r="G87" s="5">
        <f t="shared" si="11"/>
        <v>10.457687473816504</v>
      </c>
      <c r="H87" s="5">
        <f t="shared" si="14"/>
        <v>107.70143458095131</v>
      </c>
    </row>
    <row r="88" spans="1:8" ht="19.5" customHeight="1">
      <c r="A88" s="41" t="s">
        <v>61</v>
      </c>
      <c r="B88" s="25">
        <v>230.5</v>
      </c>
      <c r="C88" s="25">
        <v>230.5</v>
      </c>
      <c r="D88" s="25">
        <v>3.4</v>
      </c>
      <c r="E88" s="25">
        <v>22.7</v>
      </c>
      <c r="F88" s="21">
        <f t="shared" si="10"/>
        <v>1.475054229934924</v>
      </c>
      <c r="G88" s="5">
        <f t="shared" si="11"/>
        <v>1.475054229934924</v>
      </c>
      <c r="H88" s="5">
        <f t="shared" si="14"/>
        <v>14.977973568281937</v>
      </c>
    </row>
    <row r="89" spans="1:8" ht="38.25" customHeight="1">
      <c r="A89" s="36" t="s">
        <v>81</v>
      </c>
      <c r="B89" s="25">
        <v>50</v>
      </c>
      <c r="C89" s="25">
        <v>50</v>
      </c>
      <c r="D89" s="25"/>
      <c r="E89" s="25"/>
      <c r="F89" s="21">
        <f t="shared" si="10"/>
        <v>0</v>
      </c>
      <c r="G89" s="5">
        <f t="shared" si="11"/>
        <v>0</v>
      </c>
      <c r="H89" s="5"/>
    </row>
    <row r="90" spans="1:8" ht="18.75" customHeight="1">
      <c r="A90" s="31" t="s">
        <v>18</v>
      </c>
      <c r="B90" s="24">
        <f>B91+B92+B93</f>
        <v>6708.9</v>
      </c>
      <c r="C90" s="24">
        <f>C91+C92+C93</f>
        <v>6759.299999999999</v>
      </c>
      <c r="D90" s="24">
        <f>D91+D92+D93</f>
        <v>13.6</v>
      </c>
      <c r="E90" s="24">
        <f>E91+E92+E93</f>
        <v>0</v>
      </c>
      <c r="F90" s="21">
        <f t="shared" si="10"/>
        <v>0.2027157954359135</v>
      </c>
      <c r="G90" s="5">
        <f t="shared" si="11"/>
        <v>0.20120426671400887</v>
      </c>
      <c r="H90" s="5"/>
    </row>
    <row r="91" spans="1:8" ht="16.5" customHeight="1">
      <c r="A91" s="32" t="s">
        <v>97</v>
      </c>
      <c r="B91" s="25">
        <v>178.9</v>
      </c>
      <c r="C91" s="25">
        <v>178.9</v>
      </c>
      <c r="D91" s="25">
        <v>13.6</v>
      </c>
      <c r="E91" s="25"/>
      <c r="F91" s="21">
        <f t="shared" si="10"/>
        <v>7.602012297372833</v>
      </c>
      <c r="G91" s="5">
        <f t="shared" si="11"/>
        <v>7.602012297372833</v>
      </c>
      <c r="H91" s="5"/>
    </row>
    <row r="92" spans="1:8" ht="19.5" customHeight="1">
      <c r="A92" s="32" t="s">
        <v>98</v>
      </c>
      <c r="B92" s="25">
        <v>5463.4</v>
      </c>
      <c r="C92" s="25">
        <v>5513.8</v>
      </c>
      <c r="D92" s="25"/>
      <c r="E92" s="25"/>
      <c r="F92" s="21">
        <f t="shared" si="10"/>
        <v>0</v>
      </c>
      <c r="G92" s="5">
        <f t="shared" si="11"/>
        <v>0</v>
      </c>
      <c r="H92" s="5"/>
    </row>
    <row r="93" spans="1:8" ht="19.5" customHeight="1">
      <c r="A93" s="36" t="s">
        <v>99</v>
      </c>
      <c r="B93" s="25">
        <v>1066.6</v>
      </c>
      <c r="C93" s="25">
        <v>1066.6</v>
      </c>
      <c r="D93" s="25"/>
      <c r="E93" s="25"/>
      <c r="F93" s="21">
        <f t="shared" si="10"/>
        <v>0</v>
      </c>
      <c r="G93" s="5">
        <f t="shared" si="11"/>
        <v>0</v>
      </c>
      <c r="H93" s="5"/>
    </row>
    <row r="94" spans="1:8" ht="19.5" customHeight="1">
      <c r="A94" s="33" t="s">
        <v>67</v>
      </c>
      <c r="B94" s="39">
        <v>22099.1</v>
      </c>
      <c r="C94" s="39">
        <v>22099.1</v>
      </c>
      <c r="D94" s="51">
        <v>3680</v>
      </c>
      <c r="E94" s="51"/>
      <c r="F94" s="21">
        <f t="shared" si="10"/>
        <v>16.6522618568177</v>
      </c>
      <c r="G94" s="5">
        <f t="shared" si="11"/>
        <v>16.6522618568177</v>
      </c>
      <c r="H94" s="5"/>
    </row>
    <row r="95" spans="1:8" ht="20.25" customHeight="1">
      <c r="A95" s="34" t="s">
        <v>19</v>
      </c>
      <c r="B95" s="27">
        <f>B56+B60+B61+B62+B67+B72+B73+B77+B83+B90+B94</f>
        <v>265979.1</v>
      </c>
      <c r="C95" s="27">
        <f>C56+C60+C61+C62+C67+C72+C73+C77+C83+C90+C94</f>
        <v>282223.6</v>
      </c>
      <c r="D95" s="27">
        <f>D56+D60+D61+D62+D67+D72+D73+D77+D83+D90+D94</f>
        <v>27276.499999999996</v>
      </c>
      <c r="E95" s="27">
        <f>E56+E60+E61+E62+E67+E72+E73+E77+E83+E90+E94</f>
        <v>27543.9</v>
      </c>
      <c r="F95" s="21">
        <f>D95/B95*100</f>
        <v>10.255129068411765</v>
      </c>
      <c r="G95" s="5">
        <f>D95/C95*100</f>
        <v>9.664854392049424</v>
      </c>
      <c r="H95" s="5">
        <f>D95/E95*100</f>
        <v>99.02918613558717</v>
      </c>
    </row>
    <row r="96" spans="1:8" ht="26.25" customHeight="1">
      <c r="A96" s="35" t="s">
        <v>21</v>
      </c>
      <c r="B96" s="22">
        <f>B53-B95</f>
        <v>-500</v>
      </c>
      <c r="C96" s="22">
        <f>C53-C95</f>
        <v>-500</v>
      </c>
      <c r="D96" s="22">
        <f>D53-D95</f>
        <v>5445.700000000001</v>
      </c>
      <c r="E96" s="22">
        <f>E53-E95</f>
        <v>10930.599999999999</v>
      </c>
      <c r="F96" s="28"/>
      <c r="G96" s="5"/>
      <c r="H96" s="5"/>
    </row>
    <row r="97" spans="1:6" ht="12.75">
      <c r="A97" s="1"/>
      <c r="B97" s="1"/>
      <c r="C97" s="1"/>
      <c r="D97" s="1"/>
      <c r="E97" s="1"/>
      <c r="F97" s="1"/>
    </row>
    <row r="98" spans="1:6" ht="9" customHeight="1">
      <c r="A98" s="1"/>
      <c r="B98" s="1"/>
      <c r="C98" s="1"/>
      <c r="D98" s="1"/>
      <c r="E98" s="1"/>
      <c r="F98" s="1"/>
    </row>
    <row r="99" spans="1:6" ht="12.75">
      <c r="A99" t="s">
        <v>48</v>
      </c>
      <c r="D99" s="52" t="s">
        <v>49</v>
      </c>
      <c r="E99" s="52"/>
      <c r="F99" s="52"/>
    </row>
    <row r="101" spans="1:6" ht="12.75">
      <c r="A101" s="40" t="s">
        <v>83</v>
      </c>
      <c r="D101" s="54"/>
      <c r="E101" s="54"/>
      <c r="F101" s="54"/>
    </row>
    <row r="102" ht="12.75">
      <c r="A102" s="40"/>
    </row>
  </sheetData>
  <mergeCells count="4">
    <mergeCell ref="D99:F99"/>
    <mergeCell ref="A1:H1"/>
    <mergeCell ref="D101:F101"/>
    <mergeCell ref="G3:H3"/>
  </mergeCells>
  <printOptions/>
  <pageMargins left="0.984251968503937" right="0.5905511811023623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comp</cp:lastModifiedBy>
  <cp:lastPrinted>2010-03-10T14:48:28Z</cp:lastPrinted>
  <dcterms:created xsi:type="dcterms:W3CDTF">2006-03-13T07:15:44Z</dcterms:created>
  <dcterms:modified xsi:type="dcterms:W3CDTF">2010-03-10T15:04:07Z</dcterms:modified>
  <cp:category/>
  <cp:version/>
  <cp:contentType/>
  <cp:contentStatus/>
</cp:coreProperties>
</file>