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<sst xmlns="http://schemas.openxmlformats.org/spreadsheetml/2006/main" count="111" uniqueCount="99">
  <si>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</si>
  <si>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</si>
  <si>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</si>
  <si>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</si>
  <si>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</si>
  <si>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</si>
  <si>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</si>
  <si>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</si>
  <si>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</si>
  <si>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</si>
  <si>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</si>
  <si>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</si>
  <si>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</si>
  <si>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</si>
  <si>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</si>
  <si>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</si>
  <si>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</si>
  <si>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</si>
  <si>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</si>
  <si>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</si>
  <si>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</si>
  <si>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</si>
  <si>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</si>
  <si>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Нац.безопасность и правоохранительная деятельность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</si>
  <si>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</si>
  <si>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</si>
  <si>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</si>
  <si>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Национальная оборона</t>
  </si>
  <si>
    <t xml:space="preserve">Культура и средства массовой информации 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</si>
  <si>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</si>
  <si>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</si>
  <si>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</si>
  <si>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</si>
  <si>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</si>
  <si>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</si>
  <si>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</si>
  <si>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</si>
  <si>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 xml:space="preserve">  - коммунальные услуги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</si>
  <si>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</si>
  <si>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</si>
  <si>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</si>
  <si>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</si>
  <si>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 xml:space="preserve">   - коммунальные услуги</t>
  </si>
  <si>
    <t xml:space="preserve">   - Другие вопросы в области нац. экономики</t>
  </si>
  <si>
    <t xml:space="preserve">  - матзатраты</t>
  </si>
  <si>
    <t>ДОХОДЫ ОТ ОКАЗАНИЯ ПЛАТНЫХ УСЛУГ И КОМПЕНСАЦИЯ ЗАТРАТ ГОСУДАРСТВА</t>
  </si>
  <si>
    <t>Прочие доходы от оказания платных услуг получ.средств бюджетов муниц.районов и компенсация затрат бюджетов муниц.районов</t>
  </si>
  <si>
    <t>Начальник финансового отдела</t>
  </si>
  <si>
    <t>И.Г.  Васильева</t>
  </si>
  <si>
    <t xml:space="preserve">Культура 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</si>
  <si>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</si>
  <si>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</si>
  <si>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</si>
  <si>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</si>
  <si>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</si>
  <si>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 xml:space="preserve">   - Дорожное хозяйство</t>
  </si>
  <si>
    <t>Здравоохранение</t>
  </si>
  <si>
    <t xml:space="preserve">     - ФОТ с начислениями</t>
  </si>
  <si>
    <t xml:space="preserve">     - коммунальные услуги</t>
  </si>
  <si>
    <t xml:space="preserve">     - матзатраты</t>
  </si>
  <si>
    <t xml:space="preserve"> Спорт и физическая культура</t>
  </si>
  <si>
    <t>Другие вопросы в обласити культуры, кинематографии и СМИ</t>
  </si>
  <si>
    <t xml:space="preserve">  - ФОТ с начислениями</t>
  </si>
  <si>
    <t xml:space="preserve">   - матзатраты</t>
  </si>
  <si>
    <t xml:space="preserve">   - Другие вопросы в области ЖКХ</t>
  </si>
  <si>
    <t>Государственная пошлина за совершение нотариальных действий</t>
  </si>
  <si>
    <t>Межбюджетные трансферты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</si>
  <si>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</si>
  <si>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</si>
  <si>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</si>
  <si>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</si>
  <si>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</si>
  <si>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</si>
  <si>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</si>
  <si>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</si>
  <si>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</si>
  <si>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</si>
  <si>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</si>
  <si>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 xml:space="preserve">   -  Водные ресурсы</t>
  </si>
  <si>
    <t xml:space="preserve">   - Сельское хозяйство и рыболовство</t>
  </si>
  <si>
    <t>Другие вопросы в области здравоохранения, физ. культуры и спорта</t>
  </si>
  <si>
    <t>Налог на имущество  физических лиц</t>
  </si>
  <si>
    <t>Утвержд. план           на 2010 г.</t>
  </si>
  <si>
    <t>Уточнен. план на 2010 г.</t>
  </si>
  <si>
    <t>% исп. 2010 г. к 2009г.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</si>
  <si>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</si>
  <si>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</si>
  <si>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</si>
  <si>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</si>
  <si>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</si>
  <si>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</si>
  <si>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</si>
  <si>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</si>
  <si>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</si>
  <si>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</si>
  <si>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 xml:space="preserve">   - ФОТ с начислениями</t>
  </si>
  <si>
    <t xml:space="preserve"> ИСПОЛНЕНИЕ   КОНСОЛИДИРОВАННОГО БЮДЖЕТА  НА 01 НОЯБРЯ  2010 г.</t>
  </si>
  <si>
    <t>Исполнено на 01.11.10</t>
  </si>
  <si>
    <t>Исполнено на 01.11.09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</si>
</sst>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b/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100"/>
  <sheetViews>
    <sheetView tabSelected="1" workbookViewId="0" topLeftCell="A42">
      <selection activeCell="J61" sqref="J61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0.75390625" style="0" customWidth="1"/>
    <col min="4" max="4" width="11.00390625" style="0" customWidth="1"/>
    <col min="5" max="5" width="11.375" style="0" customWidth="1"/>
    <col min="6" max="6" width="8.25390625" style="0" customWidth="1"/>
    <col min="7" max="7" width="7.625" style="0" customWidth="1"/>
    <col min="8" max="8" width="7.875" style="0" customWidth="1"/>
  </cols>
  <sheetData>
    <row r="1" spans="1:8" ht="15">
      <c r="A1" s="58" t="s">
        <v>96</v>
      </c>
      <c r="B1" s="58"/>
      <c r="C1" s="58"/>
      <c r="D1" s="58"/>
      <c r="E1" s="58"/>
      <c r="F1" s="58"/>
      <c r="G1" s="58"/>
      <c r="H1" s="58"/>
    </row>
    <row r="2" spans="1:8" ht="12" customHeight="1">
      <c r="A2" s="1"/>
      <c r="B2" s="1"/>
      <c r="C2" s="1"/>
      <c r="D2" s="1"/>
      <c r="E2" s="1"/>
      <c r="F2" s="1"/>
      <c r="G2" s="60" t="s">
        <v>40</v>
      </c>
      <c r="H2" s="60"/>
    </row>
    <row r="3" spans="1:8" ht="54" customHeight="1">
      <c r="A3" s="10" t="s">
        <v>0</v>
      </c>
      <c r="B3" s="11" t="s">
        <v>82</v>
      </c>
      <c r="C3" s="11" t="s">
        <v>83</v>
      </c>
      <c r="D3" s="11" t="s">
        <v>97</v>
      </c>
      <c r="E3" s="11" t="s">
        <v>98</v>
      </c>
      <c r="F3" s="11" t="s">
        <v>38</v>
      </c>
      <c r="G3" s="11" t="s">
        <v>54</v>
      </c>
      <c r="H3" s="11" t="s">
        <v>84</v>
      </c>
    </row>
    <row r="4" spans="1:8" ht="18.75" customHeight="1">
      <c r="A4" s="4" t="s">
        <v>31</v>
      </c>
      <c r="B4" s="13">
        <f>B5+B28</f>
        <v>59737.6</v>
      </c>
      <c r="C4" s="13">
        <f>C5+C28</f>
        <v>64588.600000000006</v>
      </c>
      <c r="D4" s="13">
        <f>D5+D28</f>
        <v>58832.79999999999</v>
      </c>
      <c r="E4" s="13">
        <f>E5+E28</f>
        <v>54832</v>
      </c>
      <c r="F4" s="13">
        <f aca="true" t="shared" si="0" ref="F4:F20">D4/B4*100</f>
        <v>98.48537604456823</v>
      </c>
      <c r="G4" s="12">
        <f aca="true" t="shared" si="1" ref="G4:G20">D4/C4*100</f>
        <v>91.08852026518609</v>
      </c>
      <c r="H4" s="12">
        <f aca="true" t="shared" si="2" ref="H4:H10">D4/E4*100</f>
        <v>107.29646921505689</v>
      </c>
    </row>
    <row r="5" spans="1:8" ht="17.25" customHeight="1">
      <c r="A5" s="4" t="s">
        <v>25</v>
      </c>
      <c r="B5" s="13">
        <f>B6+B8+B11+B14+B17+B21</f>
        <v>53452</v>
      </c>
      <c r="C5" s="13">
        <f>C6+C8+C11+C14+C17+C21+C27</f>
        <v>55949.600000000006</v>
      </c>
      <c r="D5" s="13">
        <f>D6+D8+D11+D14+D17+D21+D27</f>
        <v>50455.79999999999</v>
      </c>
      <c r="E5" s="13">
        <f>E6+E8+E11+E14+E17+E21+E27</f>
        <v>48422.9</v>
      </c>
      <c r="F5" s="13">
        <f t="shared" si="0"/>
        <v>94.39459702162686</v>
      </c>
      <c r="G5" s="12">
        <f t="shared" si="1"/>
        <v>90.18080558216678</v>
      </c>
      <c r="H5" s="12">
        <f t="shared" si="2"/>
        <v>104.19822026355297</v>
      </c>
    </row>
    <row r="6" spans="1:8" ht="16.5" customHeight="1">
      <c r="A6" s="6" t="s">
        <v>32</v>
      </c>
      <c r="B6" s="14">
        <f>B7</f>
        <v>40554.9</v>
      </c>
      <c r="C6" s="14">
        <f>C7</f>
        <v>40554.9</v>
      </c>
      <c r="D6" s="14">
        <f>D7</f>
        <v>34084.7</v>
      </c>
      <c r="E6" s="14">
        <f>E7</f>
        <v>34911.7</v>
      </c>
      <c r="F6" s="13">
        <f t="shared" si="0"/>
        <v>84.04582430236542</v>
      </c>
      <c r="G6" s="12">
        <f t="shared" si="1"/>
        <v>84.04582430236542</v>
      </c>
      <c r="H6" s="12">
        <f t="shared" si="2"/>
        <v>97.63116662895247</v>
      </c>
    </row>
    <row r="7" spans="1:8" ht="15" customHeight="1">
      <c r="A7" s="2" t="s">
        <v>1</v>
      </c>
      <c r="B7" s="15">
        <v>40554.9</v>
      </c>
      <c r="C7" s="15">
        <v>40554.9</v>
      </c>
      <c r="D7" s="15">
        <v>34084.7</v>
      </c>
      <c r="E7" s="15">
        <v>34911.7</v>
      </c>
      <c r="F7" s="50">
        <f t="shared" si="0"/>
        <v>84.04582430236542</v>
      </c>
      <c r="G7" s="51">
        <f t="shared" si="1"/>
        <v>84.04582430236542</v>
      </c>
      <c r="H7" s="51">
        <f t="shared" si="2"/>
        <v>97.63116662895247</v>
      </c>
    </row>
    <row r="8" spans="1:8" ht="17.25" customHeight="1">
      <c r="A8" s="6" t="s">
        <v>2</v>
      </c>
      <c r="B8" s="14">
        <f>B9+B10</f>
        <v>7100</v>
      </c>
      <c r="C8" s="14">
        <f>C9+C10</f>
        <v>8670.2</v>
      </c>
      <c r="D8" s="14">
        <f>D9+D10</f>
        <v>9144.2</v>
      </c>
      <c r="E8" s="14">
        <f>E9+E10</f>
        <v>8040.8</v>
      </c>
      <c r="F8" s="13">
        <f t="shared" si="0"/>
        <v>128.79154929577464</v>
      </c>
      <c r="G8" s="12">
        <f t="shared" si="1"/>
        <v>105.46700191460405</v>
      </c>
      <c r="H8" s="12">
        <f t="shared" si="2"/>
        <v>113.72251517261964</v>
      </c>
    </row>
    <row r="9" spans="1:8" ht="25.5" customHeight="1">
      <c r="A9" s="3" t="s">
        <v>20</v>
      </c>
      <c r="B9" s="16">
        <v>6200</v>
      </c>
      <c r="C9" s="16">
        <v>7012.2</v>
      </c>
      <c r="D9" s="15">
        <v>7549</v>
      </c>
      <c r="E9" s="15">
        <v>6913.8</v>
      </c>
      <c r="F9" s="50">
        <f t="shared" si="0"/>
        <v>121.75806451612902</v>
      </c>
      <c r="G9" s="51">
        <f t="shared" si="1"/>
        <v>107.6552294572317</v>
      </c>
      <c r="H9" s="51">
        <f t="shared" si="2"/>
        <v>109.1874222569354</v>
      </c>
    </row>
    <row r="10" spans="1:8" ht="15.75" customHeight="1">
      <c r="A10" s="3" t="s">
        <v>3</v>
      </c>
      <c r="B10" s="16">
        <v>900</v>
      </c>
      <c r="C10" s="16">
        <v>1658</v>
      </c>
      <c r="D10" s="15">
        <v>1595.2</v>
      </c>
      <c r="E10" s="15">
        <v>1127</v>
      </c>
      <c r="F10" s="50">
        <f t="shared" si="0"/>
        <v>177.24444444444444</v>
      </c>
      <c r="G10" s="51">
        <f t="shared" si="1"/>
        <v>96.21230398069964</v>
      </c>
      <c r="H10" s="51">
        <f t="shared" si="2"/>
        <v>141.54392191659272</v>
      </c>
    </row>
    <row r="11" spans="1:8" ht="18.75" customHeight="1">
      <c r="A11" s="7" t="s">
        <v>29</v>
      </c>
      <c r="B11" s="14">
        <f>B12+B13</f>
        <v>3667</v>
      </c>
      <c r="C11" s="14">
        <f>C12+C13</f>
        <v>3647</v>
      </c>
      <c r="D11" s="14">
        <f>D12+D13</f>
        <v>3420.5</v>
      </c>
      <c r="E11" s="14">
        <f>E12+E13</f>
        <v>3487.3</v>
      </c>
      <c r="F11" s="13">
        <f t="shared" si="0"/>
        <v>93.27788382874284</v>
      </c>
      <c r="G11" s="12">
        <f t="shared" si="1"/>
        <v>93.78941595832191</v>
      </c>
      <c r="H11" s="12">
        <f aca="true" t="shared" si="3" ref="H11:H19">D11/E11*100</f>
        <v>98.08447796289393</v>
      </c>
    </row>
    <row r="12" spans="1:8" ht="15.75" customHeight="1">
      <c r="A12" s="3" t="s">
        <v>81</v>
      </c>
      <c r="B12" s="16">
        <v>845</v>
      </c>
      <c r="C12" s="16">
        <v>845</v>
      </c>
      <c r="D12" s="15">
        <v>838.2</v>
      </c>
      <c r="E12" s="15">
        <v>849.2</v>
      </c>
      <c r="F12" s="50">
        <f t="shared" si="0"/>
        <v>99.19526627218936</v>
      </c>
      <c r="G12" s="51">
        <f t="shared" si="1"/>
        <v>99.19526627218936</v>
      </c>
      <c r="H12" s="51">
        <f t="shared" si="3"/>
        <v>98.70466321243524</v>
      </c>
    </row>
    <row r="13" spans="1:8" ht="15.75" customHeight="1">
      <c r="A13" s="3" t="s">
        <v>30</v>
      </c>
      <c r="B13" s="16">
        <v>2822</v>
      </c>
      <c r="C13" s="16">
        <v>2802</v>
      </c>
      <c r="D13" s="15">
        <v>2582.3</v>
      </c>
      <c r="E13" s="15">
        <v>2638.1</v>
      </c>
      <c r="F13" s="50">
        <f t="shared" si="0"/>
        <v>91.50602409638554</v>
      </c>
      <c r="G13" s="51">
        <f t="shared" si="1"/>
        <v>92.15917201998573</v>
      </c>
      <c r="H13" s="51">
        <f t="shared" si="3"/>
        <v>97.88484136310225</v>
      </c>
    </row>
    <row r="14" spans="1:8" ht="38.25">
      <c r="A14" s="7" t="s">
        <v>22</v>
      </c>
      <c r="B14" s="17">
        <f>B15+B16</f>
        <v>180.1</v>
      </c>
      <c r="C14" s="17">
        <f>C15+C16</f>
        <v>274.1</v>
      </c>
      <c r="D14" s="17">
        <f>D15+D16</f>
        <v>391.2</v>
      </c>
      <c r="E14" s="17">
        <f>E15+E16</f>
        <v>261.1</v>
      </c>
      <c r="F14" s="13">
        <f t="shared" si="0"/>
        <v>217.2126596335369</v>
      </c>
      <c r="G14" s="12">
        <f t="shared" si="1"/>
        <v>142.7216344399854</v>
      </c>
      <c r="H14" s="12">
        <f t="shared" si="3"/>
        <v>149.82765224052085</v>
      </c>
    </row>
    <row r="15" spans="1:8" ht="28.5" customHeight="1">
      <c r="A15" s="3" t="s">
        <v>4</v>
      </c>
      <c r="B15" s="16">
        <v>177.1</v>
      </c>
      <c r="C15" s="16">
        <v>274.1</v>
      </c>
      <c r="D15" s="15">
        <v>391.2</v>
      </c>
      <c r="E15" s="15">
        <v>259</v>
      </c>
      <c r="F15" s="50">
        <f t="shared" si="0"/>
        <v>220.8921513269339</v>
      </c>
      <c r="G15" s="51">
        <f t="shared" si="1"/>
        <v>142.7216344399854</v>
      </c>
      <c r="H15" s="51">
        <f t="shared" si="3"/>
        <v>151.04247104247105</v>
      </c>
    </row>
    <row r="16" spans="1:8" ht="25.5" customHeight="1">
      <c r="A16" s="3" t="s">
        <v>5</v>
      </c>
      <c r="B16" s="16">
        <v>3</v>
      </c>
      <c r="C16" s="16">
        <v>0</v>
      </c>
      <c r="D16" s="15">
        <v>0</v>
      </c>
      <c r="E16" s="15">
        <v>2.1</v>
      </c>
      <c r="F16" s="50">
        <f t="shared" si="0"/>
        <v>0</v>
      </c>
      <c r="G16" s="51" t="e">
        <f t="shared" si="1"/>
        <v>#DIV/0!</v>
      </c>
      <c r="H16" s="51">
        <f t="shared" si="3"/>
        <v>0</v>
      </c>
    </row>
    <row r="17" spans="1:8" ht="15" customHeight="1">
      <c r="A17" s="7" t="s">
        <v>67</v>
      </c>
      <c r="B17" s="14">
        <f>B18+B19+B20</f>
        <v>1950</v>
      </c>
      <c r="C17" s="14">
        <f>C18+C19+C20</f>
        <v>2803.4</v>
      </c>
      <c r="D17" s="14">
        <f>D18+D19+D20</f>
        <v>3415.1</v>
      </c>
      <c r="E17" s="14">
        <f>E18+E20+E19</f>
        <v>1728.3000000000002</v>
      </c>
      <c r="F17" s="13">
        <f t="shared" si="0"/>
        <v>175.13333333333333</v>
      </c>
      <c r="G17" s="12">
        <f t="shared" si="1"/>
        <v>121.81993293857458</v>
      </c>
      <c r="H17" s="12">
        <f t="shared" si="3"/>
        <v>197.59879650523632</v>
      </c>
    </row>
    <row r="18" spans="1:8" ht="40.5" customHeight="1">
      <c r="A18" s="3" t="s">
        <v>85</v>
      </c>
      <c r="B18" s="16">
        <v>750</v>
      </c>
      <c r="C18" s="16">
        <v>750</v>
      </c>
      <c r="D18" s="15">
        <v>629.4</v>
      </c>
      <c r="E18" s="15">
        <v>450.4</v>
      </c>
      <c r="F18" s="50">
        <f t="shared" si="0"/>
        <v>83.91999999999999</v>
      </c>
      <c r="G18" s="51">
        <f t="shared" si="1"/>
        <v>83.91999999999999</v>
      </c>
      <c r="H18" s="51">
        <f t="shared" si="3"/>
        <v>139.7424511545293</v>
      </c>
    </row>
    <row r="19" spans="1:8" ht="23.25" customHeight="1">
      <c r="A19" s="3" t="s">
        <v>65</v>
      </c>
      <c r="B19" s="16"/>
      <c r="C19" s="16">
        <v>359.4</v>
      </c>
      <c r="D19" s="15">
        <v>428.2</v>
      </c>
      <c r="E19" s="15">
        <v>541.9</v>
      </c>
      <c r="F19" s="50"/>
      <c r="G19" s="51">
        <f t="shared" si="1"/>
        <v>119.1430161380078</v>
      </c>
      <c r="H19" s="51">
        <f t="shared" si="3"/>
        <v>79.01826905333087</v>
      </c>
    </row>
    <row r="20" spans="1:8" ht="26.25" customHeight="1">
      <c r="A20" s="3" t="s">
        <v>24</v>
      </c>
      <c r="B20" s="16">
        <v>1200</v>
      </c>
      <c r="C20" s="16">
        <v>1694</v>
      </c>
      <c r="D20" s="15">
        <v>2357.5</v>
      </c>
      <c r="E20" s="15">
        <v>736</v>
      </c>
      <c r="F20" s="50">
        <f t="shared" si="0"/>
        <v>196.45833333333334</v>
      </c>
      <c r="G20" s="51">
        <f t="shared" si="1"/>
        <v>139.1676505312869</v>
      </c>
      <c r="H20" s="51">
        <f aca="true" t="shared" si="4" ref="H20:H31">D20/E20*100</f>
        <v>320.3125</v>
      </c>
    </row>
    <row r="21" spans="1:8" ht="24.75" customHeight="1" hidden="1">
      <c r="A21" s="7" t="s">
        <v>34</v>
      </c>
      <c r="B21" s="17"/>
      <c r="C21" s="17"/>
      <c r="D21" s="14"/>
      <c r="E21" s="14"/>
      <c r="F21" s="13"/>
      <c r="G21" s="12"/>
      <c r="H21" s="12" t="e">
        <f t="shared" si="4"/>
        <v>#DIV/0!</v>
      </c>
    </row>
    <row r="22" spans="1:8" ht="26.25" customHeight="1" hidden="1">
      <c r="A22" s="3" t="s">
        <v>39</v>
      </c>
      <c r="B22" s="16"/>
      <c r="C22" s="16"/>
      <c r="D22" s="15"/>
      <c r="E22" s="15"/>
      <c r="F22" s="13"/>
      <c r="G22" s="12"/>
      <c r="H22" s="12" t="e">
        <f t="shared" si="4"/>
        <v>#DIV/0!</v>
      </c>
    </row>
    <row r="23" spans="1:8" ht="25.5" hidden="1">
      <c r="A23" s="3" t="s">
        <v>50</v>
      </c>
      <c r="B23" s="16"/>
      <c r="C23" s="16"/>
      <c r="D23" s="15"/>
      <c r="E23" s="15"/>
      <c r="F23" s="13"/>
      <c r="G23" s="12"/>
      <c r="H23" s="12" t="e">
        <f t="shared" si="4"/>
        <v>#DIV/0!</v>
      </c>
    </row>
    <row r="24" spans="1:8" ht="13.5" customHeight="1" hidden="1">
      <c r="A24" s="3" t="s">
        <v>6</v>
      </c>
      <c r="B24" s="16"/>
      <c r="C24" s="16"/>
      <c r="D24" s="15"/>
      <c r="E24" s="15"/>
      <c r="F24" s="13"/>
      <c r="G24" s="12"/>
      <c r="H24" s="12" t="e">
        <f t="shared" si="4"/>
        <v>#DIV/0!</v>
      </c>
    </row>
    <row r="25" spans="1:8" ht="12.75" hidden="1">
      <c r="A25" s="9" t="s">
        <v>36</v>
      </c>
      <c r="B25" s="19"/>
      <c r="C25" s="19"/>
      <c r="D25" s="18"/>
      <c r="E25" s="18"/>
      <c r="F25" s="13"/>
      <c r="G25" s="12"/>
      <c r="H25" s="12" t="e">
        <f t="shared" si="4"/>
        <v>#DIV/0!</v>
      </c>
    </row>
    <row r="26" spans="1:8" ht="27" customHeight="1" hidden="1">
      <c r="A26" s="9" t="s">
        <v>41</v>
      </c>
      <c r="B26" s="19"/>
      <c r="C26" s="19"/>
      <c r="D26" s="18"/>
      <c r="E26" s="18"/>
      <c r="F26" s="13"/>
      <c r="G26" s="12"/>
      <c r="H26" s="12" t="e">
        <f t="shared" si="4"/>
        <v>#DIV/0!</v>
      </c>
    </row>
    <row r="27" spans="1:8" ht="36">
      <c r="A27" s="41" t="s">
        <v>72</v>
      </c>
      <c r="B27" s="48"/>
      <c r="C27" s="48"/>
      <c r="D27" s="43">
        <v>0.1</v>
      </c>
      <c r="E27" s="43">
        <v>-6.3</v>
      </c>
      <c r="F27" s="13"/>
      <c r="G27" s="12"/>
      <c r="H27" s="12"/>
    </row>
    <row r="28" spans="1:8" ht="16.5" customHeight="1">
      <c r="A28" s="8" t="s">
        <v>26</v>
      </c>
      <c r="B28" s="13">
        <f>B29+B34+B36+B38+B42+B43</f>
        <v>6285.6</v>
      </c>
      <c r="C28" s="13">
        <f>C29+C34+C36+C38+C42+C43</f>
        <v>8639</v>
      </c>
      <c r="D28" s="13">
        <f>D29+D34+D36+D38+D42+D43</f>
        <v>8377</v>
      </c>
      <c r="E28" s="13">
        <f>E29+E34+E36+E38+E42+E43</f>
        <v>6409.099999999999</v>
      </c>
      <c r="F28" s="13">
        <f aca="true" t="shared" si="5" ref="F28:F42">D28/B28*100</f>
        <v>133.27287768868524</v>
      </c>
      <c r="G28" s="12">
        <f aca="true" t="shared" si="6" ref="G28:G42">D28/C28*100</f>
        <v>96.96724157888644</v>
      </c>
      <c r="H28" s="12">
        <f t="shared" si="4"/>
        <v>130.70477914215726</v>
      </c>
    </row>
    <row r="29" spans="1:8" ht="29.25" customHeight="1">
      <c r="A29" s="7" t="s">
        <v>33</v>
      </c>
      <c r="B29" s="17">
        <f>B30+B31+B32+B33</f>
        <v>2141.5</v>
      </c>
      <c r="C29" s="17">
        <f>C30+C31+C32+C33</f>
        <v>2096.8999999999996</v>
      </c>
      <c r="D29" s="17">
        <f>D30+D31+D32+D33</f>
        <v>2004.7000000000003</v>
      </c>
      <c r="E29" s="17">
        <f>E30+E32+E31+E33</f>
        <v>1994.2999999999997</v>
      </c>
      <c r="F29" s="13">
        <f t="shared" si="5"/>
        <v>93.61195423768388</v>
      </c>
      <c r="G29" s="12">
        <f t="shared" si="6"/>
        <v>95.60303304878633</v>
      </c>
      <c r="H29" s="12">
        <f t="shared" si="4"/>
        <v>100.52148623577197</v>
      </c>
    </row>
    <row r="30" spans="1:8" ht="40.5" customHeight="1">
      <c r="A30" s="36" t="s">
        <v>51</v>
      </c>
      <c r="B30" s="16">
        <v>20</v>
      </c>
      <c r="C30" s="16">
        <v>0</v>
      </c>
      <c r="D30" s="15"/>
      <c r="E30" s="15"/>
      <c r="F30" s="50">
        <f t="shared" si="5"/>
        <v>0</v>
      </c>
      <c r="G30" s="51"/>
      <c r="H30" s="12"/>
    </row>
    <row r="31" spans="1:8" ht="25.5">
      <c r="A31" s="36" t="s">
        <v>68</v>
      </c>
      <c r="B31" s="16">
        <v>1794</v>
      </c>
      <c r="C31" s="16">
        <v>1811.8</v>
      </c>
      <c r="D31" s="15">
        <v>1692.9</v>
      </c>
      <c r="E31" s="15">
        <v>1656.8</v>
      </c>
      <c r="F31" s="50">
        <f t="shared" si="5"/>
        <v>94.36454849498328</v>
      </c>
      <c r="G31" s="51">
        <f t="shared" si="6"/>
        <v>93.43746550391876</v>
      </c>
      <c r="H31" s="51">
        <f t="shared" si="4"/>
        <v>102.1788990825688</v>
      </c>
    </row>
    <row r="32" spans="1:8" ht="43.5" customHeight="1">
      <c r="A32" s="36" t="s">
        <v>69</v>
      </c>
      <c r="B32" s="16">
        <v>327.5</v>
      </c>
      <c r="C32" s="16">
        <v>216.1</v>
      </c>
      <c r="D32" s="15">
        <v>242.4</v>
      </c>
      <c r="E32" s="15">
        <v>280.9</v>
      </c>
      <c r="F32" s="50">
        <f t="shared" si="5"/>
        <v>74.01526717557252</v>
      </c>
      <c r="G32" s="51">
        <f t="shared" si="6"/>
        <v>112.17029153169828</v>
      </c>
      <c r="H32" s="51">
        <f aca="true" t="shared" si="7" ref="H32:H38">D32/E32*100</f>
        <v>86.29405482378073</v>
      </c>
    </row>
    <row r="33" spans="1:8" ht="29.25" customHeight="1">
      <c r="A33" s="36" t="s">
        <v>88</v>
      </c>
      <c r="B33" s="16"/>
      <c r="C33" s="16">
        <v>69</v>
      </c>
      <c r="D33" s="15">
        <v>69.4</v>
      </c>
      <c r="E33" s="15">
        <v>56.6</v>
      </c>
      <c r="F33" s="50"/>
      <c r="G33" s="51">
        <f t="shared" si="6"/>
        <v>100.57971014492755</v>
      </c>
      <c r="H33" s="51">
        <f t="shared" si="7"/>
        <v>122.6148409893993</v>
      </c>
    </row>
    <row r="34" spans="1:8" ht="30" customHeight="1">
      <c r="A34" s="7" t="s">
        <v>7</v>
      </c>
      <c r="B34" s="17">
        <f>B35</f>
        <v>154.1</v>
      </c>
      <c r="C34" s="17">
        <f>C35</f>
        <v>871.1</v>
      </c>
      <c r="D34" s="17">
        <f>D35</f>
        <v>832.6</v>
      </c>
      <c r="E34" s="17">
        <f>E35</f>
        <v>210.8</v>
      </c>
      <c r="F34" s="13">
        <f t="shared" si="5"/>
        <v>540.2985074626865</v>
      </c>
      <c r="G34" s="12">
        <f t="shared" si="6"/>
        <v>95.58030076914247</v>
      </c>
      <c r="H34" s="12">
        <f t="shared" si="7"/>
        <v>394.97153700189756</v>
      </c>
    </row>
    <row r="35" spans="1:8" ht="25.5" customHeight="1">
      <c r="A35" s="3" t="s">
        <v>8</v>
      </c>
      <c r="B35" s="16">
        <v>154.1</v>
      </c>
      <c r="C35" s="16">
        <v>871.1</v>
      </c>
      <c r="D35" s="15">
        <v>832.6</v>
      </c>
      <c r="E35" s="15">
        <v>210.8</v>
      </c>
      <c r="F35" s="50">
        <f t="shared" si="5"/>
        <v>540.2985074626865</v>
      </c>
      <c r="G35" s="51">
        <f t="shared" si="6"/>
        <v>95.58030076914247</v>
      </c>
      <c r="H35" s="51">
        <f t="shared" si="7"/>
        <v>394.97153700189756</v>
      </c>
    </row>
    <row r="36" spans="1:8" ht="24" customHeight="1">
      <c r="A36" s="55" t="s">
        <v>45</v>
      </c>
      <c r="B36" s="38"/>
      <c r="C36" s="38">
        <f>C37</f>
        <v>55</v>
      </c>
      <c r="D36" s="38">
        <f>D37</f>
        <v>56.2</v>
      </c>
      <c r="E36" s="38">
        <f>E37</f>
        <v>232.5</v>
      </c>
      <c r="F36" s="13"/>
      <c r="G36" s="12"/>
      <c r="H36" s="51">
        <f t="shared" si="7"/>
        <v>24.172043010752688</v>
      </c>
    </row>
    <row r="37" spans="1:8" ht="49.5" customHeight="1">
      <c r="A37" s="9" t="s">
        <v>46</v>
      </c>
      <c r="B37" s="16"/>
      <c r="C37" s="16">
        <v>55</v>
      </c>
      <c r="D37" s="15">
        <v>56.2</v>
      </c>
      <c r="E37" s="15">
        <v>232.5</v>
      </c>
      <c r="F37" s="13"/>
      <c r="G37" s="12"/>
      <c r="H37" s="51">
        <f t="shared" si="7"/>
        <v>24.172043010752688</v>
      </c>
    </row>
    <row r="38" spans="1:8" ht="27" customHeight="1">
      <c r="A38" s="7" t="s">
        <v>35</v>
      </c>
      <c r="B38" s="17">
        <f>B39+B41+B40</f>
        <v>1110</v>
      </c>
      <c r="C38" s="17">
        <f>C39+C41+C40</f>
        <v>2736</v>
      </c>
      <c r="D38" s="17">
        <f>D39+D41+D40</f>
        <v>2777.4</v>
      </c>
      <c r="E38" s="17">
        <f>E40+E41</f>
        <v>1304.3</v>
      </c>
      <c r="F38" s="13">
        <f t="shared" si="5"/>
        <v>250.21621621621622</v>
      </c>
      <c r="G38" s="12">
        <f t="shared" si="6"/>
        <v>101.51315789473685</v>
      </c>
      <c r="H38" s="56">
        <f t="shared" si="7"/>
        <v>212.94180786628846</v>
      </c>
    </row>
    <row r="39" spans="1:8" ht="35.25" customHeight="1" hidden="1">
      <c r="A39" s="36" t="s">
        <v>52</v>
      </c>
      <c r="B39" s="19"/>
      <c r="C39" s="19"/>
      <c r="D39" s="19"/>
      <c r="E39" s="17"/>
      <c r="F39" s="13" t="e">
        <f t="shared" si="5"/>
        <v>#DIV/0!</v>
      </c>
      <c r="G39" s="12" t="e">
        <f t="shared" si="6"/>
        <v>#DIV/0!</v>
      </c>
      <c r="H39" s="12" t="e">
        <f aca="true" t="shared" si="8" ref="H39:H47">D39/E39*100</f>
        <v>#DIV/0!</v>
      </c>
    </row>
    <row r="40" spans="1:8" ht="38.25">
      <c r="A40" s="36" t="s">
        <v>52</v>
      </c>
      <c r="B40" s="19">
        <v>50</v>
      </c>
      <c r="C40" s="19">
        <v>71</v>
      </c>
      <c r="D40" s="19">
        <v>77</v>
      </c>
      <c r="E40" s="42">
        <v>592</v>
      </c>
      <c r="F40" s="50"/>
      <c r="G40" s="51">
        <f t="shared" si="6"/>
        <v>108.45070422535213</v>
      </c>
      <c r="H40" s="51">
        <f t="shared" si="8"/>
        <v>13.006756756756758</v>
      </c>
    </row>
    <row r="41" spans="1:8" ht="38.25">
      <c r="A41" s="36" t="s">
        <v>53</v>
      </c>
      <c r="B41" s="16">
        <v>1060</v>
      </c>
      <c r="C41" s="16">
        <v>2665</v>
      </c>
      <c r="D41" s="15">
        <v>2700.4</v>
      </c>
      <c r="E41" s="15">
        <v>712.3</v>
      </c>
      <c r="F41" s="50">
        <f t="shared" si="5"/>
        <v>254.75471698113208</v>
      </c>
      <c r="G41" s="51">
        <f t="shared" si="6"/>
        <v>101.328330206379</v>
      </c>
      <c r="H41" s="51">
        <f t="shared" si="8"/>
        <v>379.109925593149</v>
      </c>
    </row>
    <row r="42" spans="1:8" ht="15" customHeight="1">
      <c r="A42" s="7" t="s">
        <v>70</v>
      </c>
      <c r="B42" s="17">
        <v>2880</v>
      </c>
      <c r="C42" s="17">
        <v>2880</v>
      </c>
      <c r="D42" s="14">
        <v>2690</v>
      </c>
      <c r="E42" s="14">
        <v>2666.7</v>
      </c>
      <c r="F42" s="13">
        <f t="shared" si="5"/>
        <v>93.40277777777779</v>
      </c>
      <c r="G42" s="12">
        <f t="shared" si="6"/>
        <v>93.40277777777779</v>
      </c>
      <c r="H42" s="12">
        <f t="shared" si="8"/>
        <v>100.87373907826154</v>
      </c>
    </row>
    <row r="43" spans="1:8" ht="16.5" customHeight="1">
      <c r="A43" s="7" t="s">
        <v>9</v>
      </c>
      <c r="B43" s="17"/>
      <c r="C43" s="17"/>
      <c r="D43" s="14">
        <v>16.1</v>
      </c>
      <c r="E43" s="14">
        <v>0.5</v>
      </c>
      <c r="F43" s="13"/>
      <c r="G43" s="12"/>
      <c r="H43" s="12"/>
    </row>
    <row r="44" spans="1:8" ht="42.75" customHeight="1">
      <c r="A44" s="7" t="s">
        <v>86</v>
      </c>
      <c r="B44" s="17">
        <v>19366.5</v>
      </c>
      <c r="C44" s="17">
        <v>19656.8</v>
      </c>
      <c r="D44" s="14">
        <v>15935.9</v>
      </c>
      <c r="E44" s="14">
        <v>13821.9</v>
      </c>
      <c r="F44" s="13">
        <f aca="true" t="shared" si="9" ref="F44:F51">D44/B44*100</f>
        <v>82.28590607492319</v>
      </c>
      <c r="G44" s="12">
        <f>D44/C44*100</f>
        <v>81.07067274429205</v>
      </c>
      <c r="H44" s="12">
        <f t="shared" si="8"/>
        <v>115.29456876406283</v>
      </c>
    </row>
    <row r="45" spans="1:8" ht="18" customHeight="1">
      <c r="A45" s="44" t="s">
        <v>74</v>
      </c>
      <c r="B45" s="45">
        <f>B4+B44</f>
        <v>79104.1</v>
      </c>
      <c r="C45" s="45">
        <f>C4+C44</f>
        <v>84245.40000000001</v>
      </c>
      <c r="D45" s="45">
        <f>D4+D44</f>
        <v>74768.69999999998</v>
      </c>
      <c r="E45" s="45">
        <f>E4+E44</f>
        <v>68653.9</v>
      </c>
      <c r="F45" s="46">
        <f t="shared" si="9"/>
        <v>94.51937383776566</v>
      </c>
      <c r="G45" s="47">
        <f>D45/C45*100</f>
        <v>88.75107721015031</v>
      </c>
      <c r="H45" s="47">
        <f t="shared" si="8"/>
        <v>108.90670449894324</v>
      </c>
    </row>
    <row r="46" spans="1:8" ht="28.5" customHeight="1">
      <c r="A46" s="7" t="s">
        <v>73</v>
      </c>
      <c r="B46" s="14">
        <f>B47+B48+B49+B50+B51</f>
        <v>186375</v>
      </c>
      <c r="C46" s="14">
        <f>C47+C48+C49+C50+C51</f>
        <v>219005.7</v>
      </c>
      <c r="D46" s="14">
        <f>D47+D48+D49+D50+D51</f>
        <v>176013.1</v>
      </c>
      <c r="E46" s="14">
        <f>E47+E48+E49+E50+E51</f>
        <v>194587.5</v>
      </c>
      <c r="F46" s="13">
        <f t="shared" si="9"/>
        <v>94.44029510395708</v>
      </c>
      <c r="G46" s="12">
        <f aca="true" t="shared" si="10" ref="G46:G52">D46/C46*100</f>
        <v>80.36918673806207</v>
      </c>
      <c r="H46" s="12">
        <f t="shared" si="8"/>
        <v>90.45447420826108</v>
      </c>
    </row>
    <row r="47" spans="1:8" ht="40.5" customHeight="1">
      <c r="A47" s="3" t="s">
        <v>87</v>
      </c>
      <c r="B47" s="16">
        <v>63383</v>
      </c>
      <c r="C47" s="16">
        <v>63383</v>
      </c>
      <c r="D47" s="15">
        <v>51310.7</v>
      </c>
      <c r="E47" s="15">
        <v>54639.4</v>
      </c>
      <c r="F47" s="50">
        <f t="shared" si="9"/>
        <v>80.9534102204061</v>
      </c>
      <c r="G47" s="51">
        <f t="shared" si="10"/>
        <v>80.9534102204061</v>
      </c>
      <c r="H47" s="51">
        <f t="shared" si="8"/>
        <v>93.90787600156662</v>
      </c>
    </row>
    <row r="48" spans="1:8" ht="13.5" customHeight="1">
      <c r="A48" s="3" t="s">
        <v>75</v>
      </c>
      <c r="B48" s="16"/>
      <c r="C48" s="16"/>
      <c r="D48" s="15"/>
      <c r="E48" s="15">
        <v>2830.1</v>
      </c>
      <c r="F48" s="13"/>
      <c r="G48" s="12"/>
      <c r="H48" s="51">
        <f>D48/E48*100</f>
        <v>0</v>
      </c>
    </row>
    <row r="49" spans="1:8" ht="28.5" customHeight="1">
      <c r="A49" s="36" t="s">
        <v>71</v>
      </c>
      <c r="B49" s="16">
        <v>10967</v>
      </c>
      <c r="C49" s="16">
        <v>32056</v>
      </c>
      <c r="D49" s="15">
        <v>22277.5</v>
      </c>
      <c r="E49" s="15">
        <v>38930.5</v>
      </c>
      <c r="F49" s="50">
        <f t="shared" si="9"/>
        <v>203.13212364365825</v>
      </c>
      <c r="G49" s="51">
        <f t="shared" si="10"/>
        <v>69.4955702520589</v>
      </c>
      <c r="H49" s="51">
        <f>D49/E49*100</f>
        <v>57.223770565494924</v>
      </c>
    </row>
    <row r="50" spans="1:8" ht="24.75" customHeight="1">
      <c r="A50" s="3" t="s">
        <v>76</v>
      </c>
      <c r="B50" s="16">
        <v>109811.9</v>
      </c>
      <c r="C50" s="16">
        <v>119606.5</v>
      </c>
      <c r="D50" s="15">
        <v>98756.2</v>
      </c>
      <c r="E50" s="15">
        <v>93501.9</v>
      </c>
      <c r="F50" s="50">
        <f t="shared" si="9"/>
        <v>89.93214760877464</v>
      </c>
      <c r="G50" s="51">
        <f t="shared" si="10"/>
        <v>82.56758620977956</v>
      </c>
      <c r="H50" s="51">
        <f>D50/E50*100</f>
        <v>105.61945800031872</v>
      </c>
    </row>
    <row r="51" spans="1:8" ht="18" customHeight="1">
      <c r="A51" s="3" t="s">
        <v>77</v>
      </c>
      <c r="B51" s="16">
        <v>2213.1</v>
      </c>
      <c r="C51" s="16">
        <v>3960.2</v>
      </c>
      <c r="D51" s="15">
        <v>3668.7</v>
      </c>
      <c r="E51" s="15">
        <v>4685.6</v>
      </c>
      <c r="F51" s="50">
        <f t="shared" si="9"/>
        <v>165.7719940355158</v>
      </c>
      <c r="G51" s="51">
        <f t="shared" si="10"/>
        <v>92.63926064340184</v>
      </c>
      <c r="H51" s="51">
        <f>D51/E51*100</f>
        <v>78.29733652040292</v>
      </c>
    </row>
    <row r="52" spans="1:8" ht="19.5" customHeight="1">
      <c r="A52" s="30" t="s">
        <v>10</v>
      </c>
      <c r="B52" s="20">
        <f>B45+B46</f>
        <v>265479.1</v>
      </c>
      <c r="C52" s="20">
        <f>C45+C46</f>
        <v>303251.10000000003</v>
      </c>
      <c r="D52" s="20">
        <f>D45+D46</f>
        <v>250781.8</v>
      </c>
      <c r="E52" s="20">
        <f>E45+E46</f>
        <v>263241.4</v>
      </c>
      <c r="F52" s="13">
        <f>D52/B52*100</f>
        <v>94.46385798354748</v>
      </c>
      <c r="G52" s="12">
        <f t="shared" si="10"/>
        <v>82.69773794719953</v>
      </c>
      <c r="H52" s="12">
        <f>D52/E52*100</f>
        <v>95.26685392191348</v>
      </c>
    </row>
    <row r="53" spans="1:8" ht="45.75" customHeight="1">
      <c r="A53" s="10" t="s">
        <v>0</v>
      </c>
      <c r="B53" s="11" t="s">
        <v>82</v>
      </c>
      <c r="C53" s="11" t="s">
        <v>83</v>
      </c>
      <c r="D53" s="11" t="s">
        <v>97</v>
      </c>
      <c r="E53" s="11" t="s">
        <v>98</v>
      </c>
      <c r="F53" s="11" t="s">
        <v>38</v>
      </c>
      <c r="G53" s="11" t="s">
        <v>54</v>
      </c>
      <c r="H53" s="11" t="s">
        <v>84</v>
      </c>
    </row>
    <row r="54" spans="1:8" ht="14.25" customHeight="1">
      <c r="A54" s="29" t="s">
        <v>11</v>
      </c>
      <c r="B54" s="22"/>
      <c r="C54" s="23"/>
      <c r="D54" s="23"/>
      <c r="E54" s="23"/>
      <c r="F54" s="21"/>
      <c r="G54" s="5"/>
      <c r="H54" s="5"/>
    </row>
    <row r="55" spans="1:8" ht="19.5" customHeight="1">
      <c r="A55" s="31" t="s">
        <v>12</v>
      </c>
      <c r="B55" s="24">
        <v>22605.7</v>
      </c>
      <c r="C55" s="24">
        <v>23906.8</v>
      </c>
      <c r="D55" s="24">
        <v>18670</v>
      </c>
      <c r="E55" s="24">
        <v>23839.6</v>
      </c>
      <c r="F55" s="21">
        <f aca="true" t="shared" si="11" ref="F55:F93">D55/B55*100</f>
        <v>82.58978930092853</v>
      </c>
      <c r="G55" s="5">
        <f aca="true" t="shared" si="12" ref="G55:G93">D55/C55*100</f>
        <v>78.09493533220675</v>
      </c>
      <c r="H55" s="5">
        <f aca="true" t="shared" si="13" ref="H55:H71">D55/E55*100</f>
        <v>78.31507240054364</v>
      </c>
    </row>
    <row r="56" spans="1:8" ht="15" customHeight="1">
      <c r="A56" s="32" t="s">
        <v>62</v>
      </c>
      <c r="B56" s="25">
        <v>18779.3</v>
      </c>
      <c r="C56" s="25">
        <v>17811.9</v>
      </c>
      <c r="D56" s="25">
        <v>14123</v>
      </c>
      <c r="E56" s="25">
        <v>16944</v>
      </c>
      <c r="F56" s="52">
        <f t="shared" si="11"/>
        <v>75.20514609170736</v>
      </c>
      <c r="G56" s="53">
        <f t="shared" si="12"/>
        <v>79.28968835441474</v>
      </c>
      <c r="H56" s="53">
        <f t="shared" si="13"/>
        <v>83.3510387157696</v>
      </c>
    </row>
    <row r="57" spans="1:8" ht="15.75" customHeight="1">
      <c r="A57" s="32" t="s">
        <v>37</v>
      </c>
      <c r="B57" s="25">
        <v>1201</v>
      </c>
      <c r="C57" s="25">
        <v>1225.7</v>
      </c>
      <c r="D57" s="25">
        <v>765.8</v>
      </c>
      <c r="E57" s="25">
        <v>564.1</v>
      </c>
      <c r="F57" s="52">
        <f t="shared" si="11"/>
        <v>63.76353039134055</v>
      </c>
      <c r="G57" s="53">
        <f t="shared" si="12"/>
        <v>62.4785836664763</v>
      </c>
      <c r="H57" s="53">
        <f t="shared" si="13"/>
        <v>135.75607161850735</v>
      </c>
    </row>
    <row r="58" spans="1:8" ht="14.25" customHeight="1">
      <c r="A58" s="32" t="s">
        <v>44</v>
      </c>
      <c r="B58" s="25">
        <f>B55-B56-B57</f>
        <v>2625.4000000000015</v>
      </c>
      <c r="C58" s="25">
        <f>C55-C56-C57</f>
        <v>4869.199999999998</v>
      </c>
      <c r="D58" s="25">
        <f>D55-D56-D57</f>
        <v>3781.2</v>
      </c>
      <c r="E58" s="25">
        <f>E55-E56-E57</f>
        <v>6331.499999999998</v>
      </c>
      <c r="F58" s="52">
        <f t="shared" si="11"/>
        <v>144.0237678068103</v>
      </c>
      <c r="G58" s="53">
        <f t="shared" si="12"/>
        <v>77.65546701716917</v>
      </c>
      <c r="H58" s="53">
        <f t="shared" si="13"/>
        <v>59.72044539208719</v>
      </c>
    </row>
    <row r="59" spans="1:8" ht="19.5" customHeight="1">
      <c r="A59" s="33" t="s">
        <v>27</v>
      </c>
      <c r="B59" s="26">
        <v>955.2</v>
      </c>
      <c r="C59" s="26">
        <v>955.2</v>
      </c>
      <c r="D59" s="24">
        <v>630.1</v>
      </c>
      <c r="E59" s="24">
        <v>652.6</v>
      </c>
      <c r="F59" s="21">
        <f t="shared" si="11"/>
        <v>65.96524288107203</v>
      </c>
      <c r="G59" s="5">
        <f t="shared" si="12"/>
        <v>65.96524288107203</v>
      </c>
      <c r="H59" s="5">
        <f t="shared" si="13"/>
        <v>96.55225252834815</v>
      </c>
    </row>
    <row r="60" spans="1:8" ht="24" customHeight="1">
      <c r="A60" s="31" t="s">
        <v>23</v>
      </c>
      <c r="B60" s="24">
        <v>1518.1</v>
      </c>
      <c r="C60" s="24">
        <v>1999.5</v>
      </c>
      <c r="D60" s="24">
        <v>1250.9</v>
      </c>
      <c r="E60" s="24">
        <v>755.5</v>
      </c>
      <c r="F60" s="21">
        <f t="shared" si="11"/>
        <v>82.39905144588631</v>
      </c>
      <c r="G60" s="5">
        <f t="shared" si="12"/>
        <v>62.560640160040016</v>
      </c>
      <c r="H60" s="5">
        <f t="shared" si="13"/>
        <v>165.57246856386502</v>
      </c>
    </row>
    <row r="61" spans="1:8" ht="19.5" customHeight="1">
      <c r="A61" s="31" t="s">
        <v>13</v>
      </c>
      <c r="B61" s="24">
        <f>B62+B64+B65+B63</f>
        <v>14619</v>
      </c>
      <c r="C61" s="24">
        <v>15011</v>
      </c>
      <c r="D61" s="24">
        <v>5407.1</v>
      </c>
      <c r="E61" s="24">
        <v>20564.1</v>
      </c>
      <c r="F61" s="21">
        <f t="shared" si="11"/>
        <v>36.98679800259936</v>
      </c>
      <c r="G61" s="5">
        <f t="shared" si="12"/>
        <v>36.02091799347146</v>
      </c>
      <c r="H61" s="5">
        <f t="shared" si="13"/>
        <v>26.293881084025077</v>
      </c>
    </row>
    <row r="62" spans="1:8" ht="18" customHeight="1">
      <c r="A62" s="36" t="s">
        <v>79</v>
      </c>
      <c r="B62" s="37">
        <v>115</v>
      </c>
      <c r="C62" s="37">
        <v>255.5</v>
      </c>
      <c r="D62" s="37">
        <v>121.1</v>
      </c>
      <c r="E62" s="37">
        <v>103</v>
      </c>
      <c r="F62" s="21">
        <f t="shared" si="11"/>
        <v>105.30434782608695</v>
      </c>
      <c r="G62" s="5">
        <f t="shared" si="12"/>
        <v>47.397260273972606</v>
      </c>
      <c r="H62" s="5">
        <f t="shared" si="13"/>
        <v>117.57281553398057</v>
      </c>
    </row>
    <row r="63" spans="1:8" ht="12.75" customHeight="1">
      <c r="A63" s="32" t="s">
        <v>78</v>
      </c>
      <c r="B63" s="37"/>
      <c r="C63" s="37"/>
      <c r="D63" s="37"/>
      <c r="E63" s="37">
        <v>8001</v>
      </c>
      <c r="F63" s="21"/>
      <c r="G63" s="5"/>
      <c r="H63" s="5">
        <f t="shared" si="13"/>
        <v>0</v>
      </c>
    </row>
    <row r="64" spans="1:8" ht="19.5" customHeight="1">
      <c r="A64" s="32" t="s">
        <v>55</v>
      </c>
      <c r="B64" s="25">
        <v>14504</v>
      </c>
      <c r="C64" s="25">
        <v>14504</v>
      </c>
      <c r="D64" s="25">
        <v>5060.5</v>
      </c>
      <c r="E64" s="25">
        <v>12204.5</v>
      </c>
      <c r="F64" s="21">
        <f t="shared" si="11"/>
        <v>34.8903750689465</v>
      </c>
      <c r="G64" s="5">
        <f t="shared" si="12"/>
        <v>34.8903750689465</v>
      </c>
      <c r="H64" s="5">
        <f t="shared" si="13"/>
        <v>41.46421401941907</v>
      </c>
    </row>
    <row r="65" spans="1:8" ht="27" customHeight="1">
      <c r="A65" s="32" t="s">
        <v>43</v>
      </c>
      <c r="B65" s="25"/>
      <c r="C65" s="25">
        <v>251.5</v>
      </c>
      <c r="D65" s="25">
        <v>225.5</v>
      </c>
      <c r="E65" s="25">
        <v>255.6</v>
      </c>
      <c r="F65" s="21"/>
      <c r="G65" s="5">
        <f t="shared" si="12"/>
        <v>89.66202783300199</v>
      </c>
      <c r="H65" s="5">
        <f t="shared" si="13"/>
        <v>88.22378716744915</v>
      </c>
    </row>
    <row r="66" spans="1:8" ht="19.5" customHeight="1">
      <c r="A66" s="31" t="s">
        <v>14</v>
      </c>
      <c r="B66" s="24">
        <f>B67+B68+B69+B70</f>
        <v>18410.1</v>
      </c>
      <c r="C66" s="24">
        <v>31510</v>
      </c>
      <c r="D66" s="24">
        <v>16055.1</v>
      </c>
      <c r="E66" s="24">
        <v>27284.3</v>
      </c>
      <c r="F66" s="21">
        <f t="shared" si="11"/>
        <v>87.20810859256605</v>
      </c>
      <c r="G66" s="5">
        <f t="shared" si="12"/>
        <v>50.95239606474136</v>
      </c>
      <c r="H66" s="5">
        <f t="shared" si="13"/>
        <v>58.843730643630224</v>
      </c>
    </row>
    <row r="67" spans="1:8" ht="19.5" customHeight="1">
      <c r="A67" s="32" t="s">
        <v>89</v>
      </c>
      <c r="B67" s="25">
        <v>5320.1</v>
      </c>
      <c r="C67" s="25">
        <v>12070.9</v>
      </c>
      <c r="D67" s="25">
        <v>2106</v>
      </c>
      <c r="E67" s="25">
        <v>14339.2</v>
      </c>
      <c r="F67" s="21">
        <f t="shared" si="11"/>
        <v>39.58572207289336</v>
      </c>
      <c r="G67" s="5">
        <f t="shared" si="12"/>
        <v>17.446917794033588</v>
      </c>
      <c r="H67" s="5">
        <f t="shared" si="13"/>
        <v>14.687011827717027</v>
      </c>
    </row>
    <row r="68" spans="1:8" ht="19.5" customHeight="1">
      <c r="A68" s="32" t="s">
        <v>90</v>
      </c>
      <c r="B68" s="25">
        <v>2030.1</v>
      </c>
      <c r="C68" s="25">
        <v>2955.8</v>
      </c>
      <c r="D68" s="25">
        <v>2167.7</v>
      </c>
      <c r="E68" s="25">
        <v>1969.1</v>
      </c>
      <c r="F68" s="21">
        <f t="shared" si="11"/>
        <v>106.777991231959</v>
      </c>
      <c r="G68" s="5">
        <f t="shared" si="12"/>
        <v>73.33716760267947</v>
      </c>
      <c r="H68" s="5">
        <f t="shared" si="13"/>
        <v>110.0858260118836</v>
      </c>
    </row>
    <row r="69" spans="1:8" ht="19.5" customHeight="1">
      <c r="A69" s="32" t="s">
        <v>91</v>
      </c>
      <c r="B69" s="25">
        <v>11059.9</v>
      </c>
      <c r="C69" s="25">
        <v>16310</v>
      </c>
      <c r="D69" s="25">
        <v>11608.1</v>
      </c>
      <c r="E69" s="25">
        <v>10976</v>
      </c>
      <c r="F69" s="21">
        <f t="shared" si="11"/>
        <v>104.95664517762367</v>
      </c>
      <c r="G69" s="5">
        <f t="shared" si="12"/>
        <v>71.17167381974248</v>
      </c>
      <c r="H69" s="5">
        <f t="shared" si="13"/>
        <v>105.75892857142857</v>
      </c>
    </row>
    <row r="70" spans="1:8" ht="19.5" customHeight="1">
      <c r="A70" s="32" t="s">
        <v>64</v>
      </c>
      <c r="B70" s="25"/>
      <c r="C70" s="25">
        <v>173.4</v>
      </c>
      <c r="D70" s="25">
        <v>173.4</v>
      </c>
      <c r="E70" s="25">
        <v>0</v>
      </c>
      <c r="F70" s="21"/>
      <c r="G70" s="5">
        <f t="shared" si="12"/>
        <v>100</v>
      </c>
      <c r="H70" s="5"/>
    </row>
    <row r="71" spans="1:8" ht="16.5" customHeight="1">
      <c r="A71" s="31" t="s">
        <v>15</v>
      </c>
      <c r="B71" s="23">
        <v>229.4</v>
      </c>
      <c r="C71" s="23">
        <v>486.2</v>
      </c>
      <c r="D71" s="23">
        <v>89.6</v>
      </c>
      <c r="E71" s="23">
        <v>54</v>
      </c>
      <c r="F71" s="21">
        <f t="shared" si="11"/>
        <v>39.05841325196164</v>
      </c>
      <c r="G71" s="5">
        <f t="shared" si="12"/>
        <v>18.428630193336076</v>
      </c>
      <c r="H71" s="5">
        <f t="shared" si="13"/>
        <v>165.92592592592592</v>
      </c>
    </row>
    <row r="72" spans="1:8" ht="17.25" customHeight="1">
      <c r="A72" s="31" t="s">
        <v>16</v>
      </c>
      <c r="B72" s="24">
        <v>135212.7</v>
      </c>
      <c r="C72" s="24">
        <v>153395.9</v>
      </c>
      <c r="D72" s="24">
        <v>109550.2</v>
      </c>
      <c r="E72" s="24">
        <v>111332.8</v>
      </c>
      <c r="F72" s="21">
        <f t="shared" si="11"/>
        <v>81.02064377088838</v>
      </c>
      <c r="G72" s="5">
        <f t="shared" si="12"/>
        <v>71.41664151388662</v>
      </c>
      <c r="H72" s="5">
        <f aca="true" t="shared" si="14" ref="H72:H81">D72/E72*100</f>
        <v>98.39885460529152</v>
      </c>
    </row>
    <row r="73" spans="1:8" ht="16.5" customHeight="1">
      <c r="A73" s="32" t="s">
        <v>62</v>
      </c>
      <c r="B73" s="25">
        <v>97000.4</v>
      </c>
      <c r="C73" s="25">
        <v>107165.4</v>
      </c>
      <c r="D73" s="25">
        <v>75343.1</v>
      </c>
      <c r="E73" s="25">
        <v>81911.7</v>
      </c>
      <c r="F73" s="21">
        <f t="shared" si="11"/>
        <v>77.67297866812922</v>
      </c>
      <c r="G73" s="5">
        <f t="shared" si="12"/>
        <v>70.30543440326824</v>
      </c>
      <c r="H73" s="5">
        <f t="shared" si="14"/>
        <v>91.98087696873586</v>
      </c>
    </row>
    <row r="74" spans="1:8" ht="17.25" customHeight="1">
      <c r="A74" s="32" t="s">
        <v>42</v>
      </c>
      <c r="B74" s="25">
        <v>8632.6</v>
      </c>
      <c r="C74" s="25">
        <v>10347.8</v>
      </c>
      <c r="D74" s="25">
        <v>6483.8</v>
      </c>
      <c r="E74" s="25">
        <v>5009.4</v>
      </c>
      <c r="F74" s="21">
        <f t="shared" si="11"/>
        <v>75.10831035840883</v>
      </c>
      <c r="G74" s="5">
        <f t="shared" si="12"/>
        <v>62.658729391754775</v>
      </c>
      <c r="H74" s="5">
        <f t="shared" si="14"/>
        <v>129.4326665868168</v>
      </c>
    </row>
    <row r="75" spans="1:8" ht="17.25" customHeight="1">
      <c r="A75" s="32" t="s">
        <v>63</v>
      </c>
      <c r="B75" s="25">
        <f>B72-B73-B74</f>
        <v>29579.70000000002</v>
      </c>
      <c r="C75" s="25">
        <f>C72-C73-C74</f>
        <v>35882.7</v>
      </c>
      <c r="D75" s="25">
        <f>D72-D73-D74</f>
        <v>27723.299999999992</v>
      </c>
      <c r="E75" s="25">
        <f>E72-E73-E74</f>
        <v>24411.700000000004</v>
      </c>
      <c r="F75" s="21">
        <f t="shared" si="11"/>
        <v>93.72407428067213</v>
      </c>
      <c r="G75" s="5">
        <f t="shared" si="12"/>
        <v>77.2609084600657</v>
      </c>
      <c r="H75" s="5">
        <f t="shared" si="14"/>
        <v>113.56562631852753</v>
      </c>
    </row>
    <row r="76" spans="1:8" ht="27" customHeight="1">
      <c r="A76" s="31" t="s">
        <v>28</v>
      </c>
      <c r="B76" s="24">
        <f>B77+B81</f>
        <v>18759</v>
      </c>
      <c r="C76" s="24">
        <v>22454.4</v>
      </c>
      <c r="D76" s="24">
        <v>15397.1</v>
      </c>
      <c r="E76" s="24">
        <v>16578</v>
      </c>
      <c r="F76" s="21">
        <f t="shared" si="11"/>
        <v>82.07846900154593</v>
      </c>
      <c r="G76" s="5">
        <f t="shared" si="12"/>
        <v>68.57052515319937</v>
      </c>
      <c r="H76" s="5">
        <f t="shared" si="14"/>
        <v>92.87670406562914</v>
      </c>
    </row>
    <row r="77" spans="1:8" ht="23.25" customHeight="1">
      <c r="A77" s="36" t="s">
        <v>49</v>
      </c>
      <c r="B77" s="37">
        <v>18613.5</v>
      </c>
      <c r="C77" s="37">
        <v>22299.5</v>
      </c>
      <c r="D77" s="37">
        <v>15261.6</v>
      </c>
      <c r="E77" s="37">
        <v>16390.9</v>
      </c>
      <c r="F77" s="21">
        <f t="shared" si="11"/>
        <v>81.99210250624547</v>
      </c>
      <c r="G77" s="5">
        <f t="shared" si="12"/>
        <v>68.43920267270566</v>
      </c>
      <c r="H77" s="5">
        <f t="shared" si="14"/>
        <v>93.11020139223592</v>
      </c>
    </row>
    <row r="78" spans="1:8" ht="16.5" customHeight="1">
      <c r="A78" s="32" t="s">
        <v>95</v>
      </c>
      <c r="B78" s="25">
        <v>12902.2</v>
      </c>
      <c r="C78" s="25">
        <v>12847</v>
      </c>
      <c r="D78" s="25">
        <v>9846.6</v>
      </c>
      <c r="E78" s="25">
        <v>11940.7</v>
      </c>
      <c r="F78" s="21">
        <f t="shared" si="11"/>
        <v>76.31721721876889</v>
      </c>
      <c r="G78" s="5">
        <f t="shared" si="12"/>
        <v>76.64513115902545</v>
      </c>
      <c r="H78" s="5">
        <f t="shared" si="14"/>
        <v>82.46250219836358</v>
      </c>
    </row>
    <row r="79" spans="1:8" ht="16.5" customHeight="1">
      <c r="A79" s="32" t="s">
        <v>37</v>
      </c>
      <c r="B79" s="25">
        <v>1855.2</v>
      </c>
      <c r="C79" s="25">
        <v>2179.4</v>
      </c>
      <c r="D79" s="25">
        <v>1250.9</v>
      </c>
      <c r="E79" s="25">
        <v>910.4</v>
      </c>
      <c r="F79" s="21">
        <f t="shared" si="11"/>
        <v>67.4266925398879</v>
      </c>
      <c r="G79" s="5">
        <f t="shared" si="12"/>
        <v>57.39653115536386</v>
      </c>
      <c r="H79" s="5">
        <f t="shared" si="14"/>
        <v>137.4011423550088</v>
      </c>
    </row>
    <row r="80" spans="1:8" ht="19.5" customHeight="1">
      <c r="A80" s="32" t="s">
        <v>44</v>
      </c>
      <c r="B80" s="25">
        <f>B77-B78-B79</f>
        <v>3856.0999999999995</v>
      </c>
      <c r="C80" s="25">
        <f>C77-C78-C79</f>
        <v>7273.1</v>
      </c>
      <c r="D80" s="25">
        <f>D77-D78-D79</f>
        <v>4164.1</v>
      </c>
      <c r="E80" s="25">
        <f>E77-E78-E79</f>
        <v>3539.8000000000006</v>
      </c>
      <c r="F80" s="21">
        <f t="shared" si="11"/>
        <v>107.98734472653719</v>
      </c>
      <c r="G80" s="5">
        <f t="shared" si="12"/>
        <v>57.25344076116099</v>
      </c>
      <c r="H80" s="5">
        <f t="shared" si="14"/>
        <v>117.63658963783263</v>
      </c>
    </row>
    <row r="81" spans="1:8" ht="25.5" customHeight="1">
      <c r="A81" s="32" t="s">
        <v>61</v>
      </c>
      <c r="B81" s="25">
        <v>145.5</v>
      </c>
      <c r="C81" s="25">
        <v>154.9</v>
      </c>
      <c r="D81" s="25">
        <v>135.5</v>
      </c>
      <c r="E81" s="25">
        <v>187.1</v>
      </c>
      <c r="F81" s="21">
        <f t="shared" si="11"/>
        <v>93.12714776632302</v>
      </c>
      <c r="G81" s="5">
        <f t="shared" si="12"/>
        <v>87.47579083279535</v>
      </c>
      <c r="H81" s="5">
        <f t="shared" si="14"/>
        <v>72.42116515232496</v>
      </c>
    </row>
    <row r="82" spans="1:8" ht="19.5" customHeight="1">
      <c r="A82" s="31" t="s">
        <v>17</v>
      </c>
      <c r="B82" s="24">
        <f>B83+B87+B88</f>
        <v>24861.9</v>
      </c>
      <c r="C82" s="24">
        <v>25925.6</v>
      </c>
      <c r="D82" s="24">
        <v>21346.4</v>
      </c>
      <c r="E82" s="24">
        <v>34823.1</v>
      </c>
      <c r="F82" s="21">
        <f t="shared" si="11"/>
        <v>85.85989003253975</v>
      </c>
      <c r="G82" s="5">
        <f t="shared" si="12"/>
        <v>82.33714938130652</v>
      </c>
      <c r="H82" s="5">
        <f aca="true" t="shared" si="15" ref="H82:H92">D82/E82*100</f>
        <v>61.29953967337774</v>
      </c>
    </row>
    <row r="83" spans="1:8" ht="19.5" customHeight="1">
      <c r="A83" s="36" t="s">
        <v>56</v>
      </c>
      <c r="B83" s="25">
        <v>24581.4</v>
      </c>
      <c r="C83" s="25">
        <f>C82-C87-C88</f>
        <v>25619.399999999998</v>
      </c>
      <c r="D83" s="25">
        <f>D82-D87-D88</f>
        <v>21160.4</v>
      </c>
      <c r="E83" s="25">
        <v>34690.7</v>
      </c>
      <c r="F83" s="21">
        <f t="shared" si="11"/>
        <v>86.08297330501924</v>
      </c>
      <c r="G83" s="5">
        <f t="shared" si="12"/>
        <v>82.59522080923051</v>
      </c>
      <c r="H83" s="5">
        <f t="shared" si="15"/>
        <v>60.997327814082745</v>
      </c>
    </row>
    <row r="84" spans="1:8" ht="18" customHeight="1">
      <c r="A84" s="32" t="s">
        <v>57</v>
      </c>
      <c r="B84" s="25">
        <v>11065.1</v>
      </c>
      <c r="C84" s="25">
        <v>11048.5</v>
      </c>
      <c r="D84" s="25">
        <v>8378.9</v>
      </c>
      <c r="E84" s="25">
        <v>25059</v>
      </c>
      <c r="F84" s="21">
        <f t="shared" si="11"/>
        <v>75.7236717246116</v>
      </c>
      <c r="G84" s="5">
        <f t="shared" si="12"/>
        <v>75.83744399692266</v>
      </c>
      <c r="H84" s="5">
        <f t="shared" si="15"/>
        <v>33.43668941298535</v>
      </c>
    </row>
    <row r="85" spans="1:8" ht="17.25" customHeight="1">
      <c r="A85" s="32" t="s">
        <v>58</v>
      </c>
      <c r="B85" s="25">
        <v>3968.3</v>
      </c>
      <c r="C85" s="25">
        <v>3877.1</v>
      </c>
      <c r="D85" s="25">
        <v>3738.6</v>
      </c>
      <c r="E85" s="25">
        <v>1343.6</v>
      </c>
      <c r="F85" s="21">
        <f t="shared" si="11"/>
        <v>94.2116271451251</v>
      </c>
      <c r="G85" s="5">
        <f t="shared" si="12"/>
        <v>96.42774238477212</v>
      </c>
      <c r="H85" s="5">
        <f t="shared" si="15"/>
        <v>278.2524560881215</v>
      </c>
    </row>
    <row r="86" spans="1:8" ht="11.25" customHeight="1">
      <c r="A86" s="32" t="s">
        <v>59</v>
      </c>
      <c r="B86" s="25">
        <f>B83-B84-B85</f>
        <v>9548</v>
      </c>
      <c r="C86" s="25">
        <f>C83-C84-C85</f>
        <v>10693.799999999997</v>
      </c>
      <c r="D86" s="25">
        <f>D83-D84-D85</f>
        <v>9042.900000000001</v>
      </c>
      <c r="E86" s="25">
        <f>E83-E84-E85</f>
        <v>8288.099999999997</v>
      </c>
      <c r="F86" s="21">
        <f t="shared" si="11"/>
        <v>94.70988688730625</v>
      </c>
      <c r="G86" s="5">
        <f t="shared" si="12"/>
        <v>84.56208270212649</v>
      </c>
      <c r="H86" s="5">
        <f t="shared" si="15"/>
        <v>109.1070329749883</v>
      </c>
    </row>
    <row r="87" spans="1:8" ht="13.5" customHeight="1">
      <c r="A87" s="40" t="s">
        <v>60</v>
      </c>
      <c r="B87" s="25">
        <v>230.5</v>
      </c>
      <c r="C87" s="25">
        <v>256.2</v>
      </c>
      <c r="D87" s="25">
        <v>186</v>
      </c>
      <c r="E87" s="25">
        <v>132.4</v>
      </c>
      <c r="F87" s="21">
        <f t="shared" si="11"/>
        <v>80.6941431670282</v>
      </c>
      <c r="G87" s="5">
        <f t="shared" si="12"/>
        <v>72.59953161592506</v>
      </c>
      <c r="H87" s="5">
        <f t="shared" si="15"/>
        <v>140.4833836858006</v>
      </c>
    </row>
    <row r="88" spans="1:8" ht="24.75" customHeight="1">
      <c r="A88" s="54" t="s">
        <v>80</v>
      </c>
      <c r="B88" s="25">
        <v>50</v>
      </c>
      <c r="C88" s="25">
        <v>50</v>
      </c>
      <c r="D88" s="25"/>
      <c r="E88" s="25"/>
      <c r="F88" s="21">
        <f t="shared" si="11"/>
        <v>0</v>
      </c>
      <c r="G88" s="5">
        <f t="shared" si="12"/>
        <v>0</v>
      </c>
      <c r="H88" s="5"/>
    </row>
    <row r="89" spans="1:8" ht="18.75" customHeight="1">
      <c r="A89" s="31" t="s">
        <v>18</v>
      </c>
      <c r="B89" s="24">
        <f>B90+B91+B92</f>
        <v>6708.9</v>
      </c>
      <c r="C89" s="24">
        <v>12498.4</v>
      </c>
      <c r="D89" s="24">
        <v>9706.9</v>
      </c>
      <c r="E89" s="24">
        <v>8933.9</v>
      </c>
      <c r="F89" s="21">
        <f t="shared" si="11"/>
        <v>144.68690843506386</v>
      </c>
      <c r="G89" s="5">
        <f t="shared" si="12"/>
        <v>77.66514113806568</v>
      </c>
      <c r="H89" s="5">
        <f t="shared" si="15"/>
        <v>108.65243622606029</v>
      </c>
    </row>
    <row r="90" spans="1:8" ht="16.5" customHeight="1">
      <c r="A90" s="32" t="s">
        <v>92</v>
      </c>
      <c r="B90" s="25">
        <v>178.9</v>
      </c>
      <c r="C90" s="25">
        <v>178.9</v>
      </c>
      <c r="D90" s="25">
        <v>99.4</v>
      </c>
      <c r="E90" s="25">
        <v>162</v>
      </c>
      <c r="F90" s="21">
        <f t="shared" si="11"/>
        <v>55.561766349916155</v>
      </c>
      <c r="G90" s="5">
        <f t="shared" si="12"/>
        <v>55.561766349916155</v>
      </c>
      <c r="H90" s="5">
        <f t="shared" si="15"/>
        <v>61.358024691358025</v>
      </c>
    </row>
    <row r="91" spans="1:8" ht="19.5" customHeight="1">
      <c r="A91" s="32" t="s">
        <v>93</v>
      </c>
      <c r="B91" s="25">
        <v>5463.4</v>
      </c>
      <c r="C91" s="25">
        <v>11252.9</v>
      </c>
      <c r="D91" s="25">
        <v>8939.7</v>
      </c>
      <c r="E91" s="25">
        <v>8153.1</v>
      </c>
      <c r="F91" s="21">
        <f t="shared" si="11"/>
        <v>163.6288757916316</v>
      </c>
      <c r="G91" s="5">
        <f t="shared" si="12"/>
        <v>79.44352122563963</v>
      </c>
      <c r="H91" s="5">
        <f t="shared" si="15"/>
        <v>109.6478640026493</v>
      </c>
    </row>
    <row r="92" spans="1:8" ht="19.5" customHeight="1">
      <c r="A92" s="36" t="s">
        <v>94</v>
      </c>
      <c r="B92" s="25">
        <v>1066.6</v>
      </c>
      <c r="C92" s="25">
        <v>1066.6</v>
      </c>
      <c r="D92" s="25">
        <v>667.8</v>
      </c>
      <c r="E92" s="25">
        <v>618.8</v>
      </c>
      <c r="F92" s="21">
        <f t="shared" si="11"/>
        <v>62.610163135195954</v>
      </c>
      <c r="G92" s="5">
        <f t="shared" si="12"/>
        <v>62.610163135195954</v>
      </c>
      <c r="H92" s="5">
        <f t="shared" si="15"/>
        <v>107.91855203619909</v>
      </c>
    </row>
    <row r="93" spans="1:8" ht="19.5" customHeight="1">
      <c r="A93" s="33" t="s">
        <v>66</v>
      </c>
      <c r="B93" s="38">
        <v>22099.1</v>
      </c>
      <c r="C93" s="38">
        <v>22099.1</v>
      </c>
      <c r="D93" s="49">
        <v>17415.9</v>
      </c>
      <c r="E93" s="49">
        <v>0</v>
      </c>
      <c r="F93" s="21">
        <f t="shared" si="11"/>
        <v>78.8081867587368</v>
      </c>
      <c r="G93" s="5">
        <f t="shared" si="12"/>
        <v>78.8081867587368</v>
      </c>
      <c r="H93" s="5"/>
    </row>
    <row r="94" spans="1:8" ht="15.75" customHeight="1">
      <c r="A94" s="34" t="s">
        <v>19</v>
      </c>
      <c r="B94" s="27">
        <f>B55+B59+B60+B61+B66+B71+B72+B76+B82+B89+B93</f>
        <v>265979.1</v>
      </c>
      <c r="C94" s="27">
        <f>C55+C59+C60+C61+C66+C71+C72+C76+C82+C89+C93</f>
        <v>310242.1</v>
      </c>
      <c r="D94" s="27">
        <f>D55+D59+D60+D61+D66+D71+D72+D76+D82+D89+D93</f>
        <v>215519.3</v>
      </c>
      <c r="E94" s="27">
        <f>E55+E59+E60+E61+E66+E71+E72+E76+E82+E89+E93</f>
        <v>244817.9</v>
      </c>
      <c r="F94" s="21">
        <f>D94/B94*100</f>
        <v>81.02865977063611</v>
      </c>
      <c r="G94" s="5">
        <f>D94/C94*100</f>
        <v>69.46810249157029</v>
      </c>
      <c r="H94" s="5">
        <f>D94/E94*100</f>
        <v>88.03249272214164</v>
      </c>
    </row>
    <row r="95" spans="1:8" ht="24.75" customHeight="1">
      <c r="A95" s="35" t="s">
        <v>21</v>
      </c>
      <c r="B95" s="22">
        <f>B52-B94</f>
        <v>-500</v>
      </c>
      <c r="C95" s="22">
        <f>C52-C94</f>
        <v>-6990.999999999942</v>
      </c>
      <c r="D95" s="22">
        <f>D52-D94</f>
        <v>35262.5</v>
      </c>
      <c r="E95" s="22">
        <f>E52-E94</f>
        <v>18423.50000000003</v>
      </c>
      <c r="F95" s="28"/>
      <c r="G95" s="5"/>
      <c r="H95" s="5"/>
    </row>
    <row r="96" spans="1:6" ht="9" customHeight="1">
      <c r="A96" s="1"/>
      <c r="B96" s="1"/>
      <c r="C96" s="1"/>
      <c r="D96" s="1"/>
      <c r="E96" s="1"/>
      <c r="F96" s="1"/>
    </row>
    <row r="97" spans="1:6" ht="12.75">
      <c r="A97" t="s">
        <v>47</v>
      </c>
      <c r="D97" s="57" t="s">
        <v>48</v>
      </c>
      <c r="E97" s="57"/>
      <c r="F97" s="57"/>
    </row>
    <row r="99" spans="1:6" ht="12.75">
      <c r="A99" s="39"/>
      <c r="D99" s="59"/>
      <c r="E99" s="59"/>
      <c r="F99" s="59"/>
    </row>
    <row r="100" ht="12.75">
      <c r="A100" s="39"/>
    </row>
  </sheetData>
  <mergeCells count="4">
    <mergeCell ref="D97:F97"/>
    <mergeCell ref="A1:H1"/>
    <mergeCell ref="D99:F99"/>
    <mergeCell ref="G2:H2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2010-11-11T05:35:48Z</cp:lastPrinted>
  <dcterms:created xsi:type="dcterms:W3CDTF">2006-03-13T07:15:44Z</dcterms:created>
  <dcterms:modified xsi:type="dcterms:W3CDTF">2011-02-16T11:04:01Z</dcterms:modified>
  <cp:category/>
  <cp:version/>
  <cp:contentType/>
  <cp:contentStatus/>
</cp:coreProperties>
</file>