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4680" tabRatio="602" activeTab="15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<sst xmlns="http://schemas.openxmlformats.org/spreadsheetml/2006/main" count="636" uniqueCount="226">
  <si>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</si>
  <si>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</si>
  <si>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</si>
  <si>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</si>
  <si>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</si>
  <si>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</si>
  <si>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</si>
  <si>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</si>
  <si>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</si>
  <si>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</si>
  <si>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</si>
  <si>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</si>
  <si>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</si>
  <si>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</si>
  <si>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</si>
  <si>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</si>
  <si>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</si>
  <si>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</si>
  <si>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</si>
  <si>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</si>
  <si>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</si>
  <si>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</si>
  <si>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</si>
  <si>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</si>
  <si>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</si>
  <si>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</si>
  <si>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</si>
  <si>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</si>
  <si>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</si>
  <si>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</si>
  <si>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</si>
  <si>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</si>
  <si>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</si>
  <si>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</si>
  <si>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</si>
  <si>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</si>
  <si>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</si>
  <si>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</si>
  <si>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</si>
  <si>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</si>
  <si>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</si>
  <si>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</si>
  <si>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</si>
  <si>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</si>
  <si>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</si>
  <si>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</si>
  <si>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</si>
  <si>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</si>
  <si>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</si>
  <si>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</si>
  <si>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</si>
  <si>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</si>
  <si>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</si>
  <si>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</si>
  <si>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</si>
  <si>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</si>
  <si>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</si>
  <si>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</si>
  <si>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</si>
  <si>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</si>
  <si>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</si>
  <si>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</si>
  <si>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</si>
  <si>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</si>
  <si>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</si>
  <si>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</si>
  <si>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</si>
  <si>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</si>
  <si>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</si>
  <si>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</si>
  <si>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</si>
  <si>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</si>
  <si>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</si>
  <si>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</si>
  <si>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</si>
  <si>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</si>
  <si>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</si>
  <si>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</si>
  <si>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</si>
  <si>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</si>
  <si>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</si>
  <si>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</si>
  <si>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</si>
  <si>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</si>
  <si>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</si>
  <si>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</si>
  <si>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</si>
  <si>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</si>
  <si>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</si>
  <si>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</si>
  <si>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</si>
  <si>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</si>
  <si>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</si>
  <si>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</si>
  <si>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</si>
  <si>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</si>
  <si>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</si>
  <si>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</si>
  <si>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</si>
  <si>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</si>
  <si>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</si>
  <si>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</si>
  <si>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</si>
  <si>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</si>
  <si>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</si>
  <si>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</si>
  <si>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</si>
  <si>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</si>
  <si>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</si>
  <si>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</si>
  <si>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</si>
  <si>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</si>
  <si>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</si>
  <si>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</si>
  <si>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</si>
  <si>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</si>
  <si>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</si>
  <si>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</si>
  <si>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</si>
  <si>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</si>
  <si>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</si>
  <si>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</si>
  <si>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</si>
  <si>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</si>
  <si>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</si>
  <si>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</si>
  <si>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</si>
  <si>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</si>
  <si>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</si>
  <si>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</si>
  <si>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</si>
  <si>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</si>
  <si>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</si>
  <si>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</si>
  <si>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</si>
  <si>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</si>
  <si>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</si>
  <si>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</si>
  <si>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</si>
  <si>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</si>
  <si>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</si>
  <si>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</si>
  <si>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</si>
  <si>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</si>
  <si>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</si>
  <si>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</si>
  <si>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</si>
  <si>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</si>
  <si>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</si>
  <si>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</si>
  <si>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</si>
  <si>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</si>
  <si>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</si>
  <si>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</si>
  <si>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</si>
  <si>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</si>
  <si>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</si>
  <si>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</si>
  <si>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</si>
  <si>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</si>
  <si>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</si>
  <si>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</si>
  <si>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</si>
  <si>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</si>
  <si>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</si>
  <si>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</si>
  <si>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</si>
  <si>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</si>
  <si>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</si>
  <si>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</si>
  <si>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</si>
  <si>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</si>
  <si>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</si>
  <si>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</si>
  <si>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</si>
  <si>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</si>
  <si>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</si>
  <si>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</si>
  <si>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</si>
  <si>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</si>
  <si>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</si>
  <si>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</si>
  <si>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</si>
  <si>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</si>
  <si>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</si>
  <si>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</si>
  <si>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</si>
  <si>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</si>
  <si>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</si>
  <si>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Прогноз поступления доходов в бюджет  поселений  на 2008 год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</si>
  <si>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</si>
  <si>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</si>
  <si>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</si>
  <si>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</si>
  <si>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</si>
  <si>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</si>
  <si>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</si>
  <si>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</si>
  <si>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</si>
  <si>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</si>
  <si>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</si>
  <si>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</si>
  <si>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</si>
  <si>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</si>
  <si>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</si>
  <si>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</si>
  <si>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</si>
  <si>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</si>
  <si>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</si>
  <si>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</si>
  <si>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</si>
  <si>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</si>
  <si>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</si>
  <si>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</si>
  <si>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</si>
  <si>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</si>
  <si>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</si>
  <si>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</si>
  <si>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</si>
  <si>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</si>
  <si>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</si>
  <si>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</si>
  <si>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</si>
  <si>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Кредиторская задолженность на 01.03.2009</t>
  </si>
  <si>
    <t>Недоимка по местным налогам на 01.03.2009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</si>
  <si>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01.03.2009г.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</si>
</sst>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:S3"/>
    </sheetView>
  </sheetViews>
  <sheetFormatPr defaultColWidth="9.00390625" defaultRowHeight="12.75"/>
  <cols>
    <col min="1" max="1" width="5.375" style="0" customWidth="1"/>
    <col min="2" max="2" width="19.50390625" style="0" customWidth="1"/>
    <col min="14" max="15" width="8.125" style="0" customWidth="1"/>
    <col min="17" max="17" width="8.375" style="0" customWidth="1"/>
    <col min="19" max="19" width="9.50390625" style="0" customWidth="1"/>
  </cols>
  <sheetData>
    <row r="3" spans="2:19" ht="36" customHeight="1">
      <c r="B3" s="170" t="s">
        <v>225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156</v>
      </c>
      <c r="D5" s="85" t="s">
        <v>157</v>
      </c>
      <c r="E5" s="85" t="s">
        <v>158</v>
      </c>
      <c r="F5" s="85" t="s">
        <v>159</v>
      </c>
      <c r="G5" s="85" t="s">
        <v>160</v>
      </c>
      <c r="H5" s="85" t="s">
        <v>161</v>
      </c>
      <c r="I5" s="85" t="s">
        <v>162</v>
      </c>
      <c r="J5" s="85" t="s">
        <v>163</v>
      </c>
      <c r="K5" s="85" t="s">
        <v>164</v>
      </c>
      <c r="L5" s="85" t="s">
        <v>165</v>
      </c>
      <c r="M5" s="85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6" t="s">
        <v>172</v>
      </c>
    </row>
    <row r="6" spans="1:19" ht="18" customHeight="1">
      <c r="A6" s="87">
        <v>1</v>
      </c>
      <c r="B6" s="91" t="s">
        <v>173</v>
      </c>
      <c r="C6" s="166">
        <v>0</v>
      </c>
      <c r="D6" s="167">
        <v>0</v>
      </c>
      <c r="E6" s="167">
        <v>0.087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1.2</v>
      </c>
      <c r="R6" s="167">
        <v>1</v>
      </c>
      <c r="S6" s="167">
        <f aca="true" t="shared" si="0" ref="S6:S17">SUM(C6:R6)</f>
        <v>11.137</v>
      </c>
    </row>
    <row r="7" spans="1:19" ht="18.75" customHeight="1">
      <c r="A7" s="87">
        <v>2</v>
      </c>
      <c r="B7" s="91" t="s">
        <v>174</v>
      </c>
      <c r="C7" s="166">
        <v>0</v>
      </c>
      <c r="D7" s="167">
        <v>0</v>
      </c>
      <c r="E7" s="167">
        <v>0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0.75</v>
      </c>
      <c r="N7" s="167">
        <v>0.75</v>
      </c>
      <c r="O7" s="167">
        <v>0.75</v>
      </c>
      <c r="P7" s="167">
        <v>0.75</v>
      </c>
      <c r="Q7" s="167">
        <v>1.2</v>
      </c>
      <c r="R7" s="167">
        <v>1</v>
      </c>
      <c r="S7" s="167">
        <f t="shared" si="0"/>
        <v>11.799999999999999</v>
      </c>
    </row>
    <row r="8" spans="1:19" ht="18.75" customHeight="1">
      <c r="A8" s="87">
        <v>3</v>
      </c>
      <c r="B8" s="91" t="s">
        <v>175</v>
      </c>
      <c r="C8" s="166">
        <v>0</v>
      </c>
      <c r="D8" s="167">
        <v>0</v>
      </c>
      <c r="E8" s="167">
        <v>0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1.2</v>
      </c>
      <c r="R8" s="167">
        <v>1</v>
      </c>
      <c r="S8" s="167">
        <f t="shared" si="0"/>
        <v>11.799999999999999</v>
      </c>
    </row>
    <row r="9" spans="1:19" ht="17.25" customHeight="1">
      <c r="A9" s="87">
        <v>4</v>
      </c>
      <c r="B9" s="91" t="s">
        <v>176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0.75</v>
      </c>
      <c r="N9" s="167">
        <v>0.75</v>
      </c>
      <c r="O9" s="167">
        <v>0.75</v>
      </c>
      <c r="P9" s="167">
        <v>0.75</v>
      </c>
      <c r="Q9" s="167">
        <v>1.2</v>
      </c>
      <c r="R9" s="167">
        <v>1</v>
      </c>
      <c r="S9" s="167">
        <f t="shared" si="0"/>
        <v>11.799999999999999</v>
      </c>
    </row>
    <row r="10" spans="1:19" ht="18.75" customHeight="1">
      <c r="A10" s="87">
        <v>5</v>
      </c>
      <c r="B10" s="91" t="s">
        <v>177</v>
      </c>
      <c r="C10" s="166">
        <v>0.658</v>
      </c>
      <c r="D10" s="167">
        <v>0</v>
      </c>
      <c r="E10" s="167">
        <v>0.92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0.75</v>
      </c>
      <c r="N10" s="167">
        <v>0.75</v>
      </c>
      <c r="O10" s="167">
        <v>0.75</v>
      </c>
      <c r="P10" s="167">
        <v>0.75</v>
      </c>
      <c r="Q10" s="167">
        <v>1.2</v>
      </c>
      <c r="R10" s="167">
        <v>1</v>
      </c>
      <c r="S10" s="167">
        <f t="shared" si="0"/>
        <v>13.378</v>
      </c>
    </row>
    <row r="11" spans="1:19" ht="16.5" customHeight="1">
      <c r="A11" s="87">
        <v>6</v>
      </c>
      <c r="B11" s="91" t="s">
        <v>178</v>
      </c>
      <c r="C11" s="166">
        <v>0</v>
      </c>
      <c r="D11" s="167">
        <v>0</v>
      </c>
      <c r="E11" s="167">
        <v>0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</v>
      </c>
      <c r="N11" s="167">
        <v>0.75</v>
      </c>
      <c r="O11" s="167">
        <v>0.75</v>
      </c>
      <c r="P11" s="167">
        <v>0.75</v>
      </c>
      <c r="Q11" s="167">
        <v>1.2</v>
      </c>
      <c r="R11" s="167">
        <v>1</v>
      </c>
      <c r="S11" s="167">
        <f t="shared" si="0"/>
        <v>11.049999999999999</v>
      </c>
    </row>
    <row r="12" spans="1:19" ht="17.25" customHeight="1">
      <c r="A12" s="87">
        <v>7</v>
      </c>
      <c r="B12" s="91" t="s">
        <v>179</v>
      </c>
      <c r="C12" s="166">
        <v>0</v>
      </c>
      <c r="D12" s="167">
        <v>0</v>
      </c>
      <c r="E12" s="167">
        <v>0.114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0.75</v>
      </c>
      <c r="N12" s="167">
        <v>0.75</v>
      </c>
      <c r="O12" s="167">
        <v>0.75</v>
      </c>
      <c r="P12" s="167">
        <v>0.75</v>
      </c>
      <c r="Q12" s="167">
        <v>1.2</v>
      </c>
      <c r="R12" s="167">
        <v>1</v>
      </c>
      <c r="S12" s="167">
        <f t="shared" si="0"/>
        <v>11.914</v>
      </c>
    </row>
    <row r="13" spans="1:19" ht="15.75" customHeight="1">
      <c r="A13" s="87">
        <v>8</v>
      </c>
      <c r="B13" s="91" t="s">
        <v>186</v>
      </c>
      <c r="C13" s="166">
        <v>0</v>
      </c>
      <c r="D13" s="167">
        <v>0</v>
      </c>
      <c r="E13" s="167">
        <v>0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</v>
      </c>
      <c r="N13" s="167">
        <v>0.75</v>
      </c>
      <c r="O13" s="167">
        <v>0.75</v>
      </c>
      <c r="P13" s="167">
        <v>0.75</v>
      </c>
      <c r="Q13" s="167">
        <v>1.2</v>
      </c>
      <c r="R13" s="167">
        <v>1</v>
      </c>
      <c r="S13" s="167">
        <f t="shared" si="0"/>
        <v>11.049999999999999</v>
      </c>
    </row>
    <row r="14" spans="1:19" ht="16.5" customHeight="1">
      <c r="A14" s="87">
        <v>9</v>
      </c>
      <c r="B14" s="91" t="s">
        <v>181</v>
      </c>
      <c r="C14" s="166">
        <v>0</v>
      </c>
      <c r="D14" s="167">
        <v>0</v>
      </c>
      <c r="E14" s="167">
        <v>0.15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0.75</v>
      </c>
      <c r="N14" s="167">
        <v>0.75</v>
      </c>
      <c r="O14" s="167">
        <v>0.75</v>
      </c>
      <c r="P14" s="167">
        <v>0.75</v>
      </c>
      <c r="Q14" s="167">
        <v>1.2</v>
      </c>
      <c r="R14" s="167">
        <v>1</v>
      </c>
      <c r="S14" s="167">
        <f t="shared" si="0"/>
        <v>11.95</v>
      </c>
    </row>
    <row r="15" spans="1:19" ht="16.5" customHeight="1">
      <c r="A15" s="87">
        <v>10</v>
      </c>
      <c r="B15" s="91" t="s">
        <v>182</v>
      </c>
      <c r="C15" s="166">
        <v>0</v>
      </c>
      <c r="D15" s="167">
        <v>0.5</v>
      </c>
      <c r="E15" s="167">
        <v>1.058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1.2</v>
      </c>
      <c r="R15" s="167">
        <v>1</v>
      </c>
      <c r="S15" s="167">
        <f t="shared" si="0"/>
        <v>13.358</v>
      </c>
    </row>
    <row r="16" spans="1:19" ht="16.5" customHeight="1">
      <c r="A16" s="87">
        <v>11</v>
      </c>
      <c r="B16" s="91" t="s">
        <v>183</v>
      </c>
      <c r="C16" s="166">
        <v>0</v>
      </c>
      <c r="D16" s="167">
        <v>0</v>
      </c>
      <c r="E16" s="167">
        <v>0.158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1</v>
      </c>
      <c r="S16" s="167">
        <f t="shared" si="0"/>
        <v>11.957999999999998</v>
      </c>
    </row>
    <row r="17" spans="1:19" ht="17.25" customHeight="1">
      <c r="A17" s="87">
        <v>12</v>
      </c>
      <c r="B17" s="91" t="s">
        <v>184</v>
      </c>
      <c r="C17" s="166">
        <v>0</v>
      </c>
      <c r="D17" s="167">
        <v>0</v>
      </c>
      <c r="E17" s="167">
        <v>0.02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</v>
      </c>
      <c r="N17" s="167">
        <v>0.75</v>
      </c>
      <c r="O17" s="167">
        <v>0.75</v>
      </c>
      <c r="P17" s="167">
        <v>0.75</v>
      </c>
      <c r="Q17" s="167">
        <v>1.2</v>
      </c>
      <c r="R17" s="167">
        <v>1</v>
      </c>
      <c r="S17" s="167">
        <f t="shared" si="0"/>
        <v>11.07</v>
      </c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50390625" style="2" customWidth="1"/>
    <col min="5" max="5" width="18.50390625" style="2" customWidth="1"/>
    <col min="6" max="6" width="15.0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9.7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8" t="s">
        <v>3</v>
      </c>
      <c r="B3" s="179" t="s">
        <v>102</v>
      </c>
      <c r="C3" s="22" t="s">
        <v>123</v>
      </c>
      <c r="D3" s="26" t="s">
        <v>206</v>
      </c>
      <c r="E3" s="26" t="s">
        <v>204</v>
      </c>
      <c r="F3" s="26" t="s">
        <v>205</v>
      </c>
      <c r="G3" s="54" t="s">
        <v>134</v>
      </c>
      <c r="H3" s="5" t="s">
        <v>24</v>
      </c>
      <c r="I3" s="171" t="s">
        <v>4</v>
      </c>
      <c r="J3" s="171" t="s">
        <v>5</v>
      </c>
      <c r="K3" s="5" t="s">
        <v>6</v>
      </c>
    </row>
    <row r="4" spans="1:11" s="10" customFormat="1" ht="63" customHeight="1">
      <c r="A4" s="178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2"/>
      <c r="J4" s="172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173</v>
      </c>
      <c r="C6" s="130">
        <v>0</v>
      </c>
      <c r="D6" s="97">
        <v>3970.1</v>
      </c>
      <c r="E6" s="97">
        <v>109.7</v>
      </c>
      <c r="F6" s="97">
        <v>582.4</v>
      </c>
      <c r="G6" s="97">
        <f aca="true" t="shared" si="0" ref="G6:G17">D6-E6-F6</f>
        <v>3278</v>
      </c>
      <c r="H6" s="136">
        <f aca="true" t="shared" si="1" ref="H6:H17">C6/G6*100</f>
        <v>0</v>
      </c>
      <c r="I6" s="95">
        <v>1</v>
      </c>
      <c r="J6" s="96">
        <v>0.75</v>
      </c>
      <c r="K6" s="96">
        <f aca="true" t="shared" si="2" ref="K6:K17">I6*J6</f>
        <v>0.75</v>
      </c>
    </row>
    <row r="7" spans="1:11" ht="26.25">
      <c r="A7" s="87">
        <v>2</v>
      </c>
      <c r="B7" s="92" t="s">
        <v>174</v>
      </c>
      <c r="C7" s="97">
        <v>0</v>
      </c>
      <c r="D7" s="97">
        <v>2810.6</v>
      </c>
      <c r="E7" s="97">
        <v>43.9</v>
      </c>
      <c r="F7" s="97">
        <v>386.6</v>
      </c>
      <c r="G7" s="97">
        <f t="shared" si="0"/>
        <v>2380.1</v>
      </c>
      <c r="H7" s="136">
        <f t="shared" si="1"/>
        <v>0</v>
      </c>
      <c r="I7" s="95">
        <v>1</v>
      </c>
      <c r="J7" s="96">
        <v>0.75</v>
      </c>
      <c r="K7" s="96">
        <f t="shared" si="2"/>
        <v>0.75</v>
      </c>
    </row>
    <row r="8" spans="1:11" ht="12.75">
      <c r="A8" s="87">
        <v>3</v>
      </c>
      <c r="B8" s="92" t="s">
        <v>175</v>
      </c>
      <c r="C8" s="97">
        <v>0</v>
      </c>
      <c r="D8" s="97">
        <v>2421</v>
      </c>
      <c r="E8" s="97">
        <v>43.9</v>
      </c>
      <c r="F8" s="97">
        <v>343.8</v>
      </c>
      <c r="G8" s="97">
        <f t="shared" si="0"/>
        <v>2033.3</v>
      </c>
      <c r="H8" s="136">
        <f t="shared" si="1"/>
        <v>0</v>
      </c>
      <c r="I8" s="95">
        <v>1</v>
      </c>
      <c r="J8" s="96">
        <v>0.75</v>
      </c>
      <c r="K8" s="96">
        <f t="shared" si="2"/>
        <v>0.75</v>
      </c>
    </row>
    <row r="9" spans="1:11" ht="12.75">
      <c r="A9" s="87">
        <v>4</v>
      </c>
      <c r="B9" s="92" t="s">
        <v>176</v>
      </c>
      <c r="C9" s="97">
        <v>0</v>
      </c>
      <c r="D9" s="97">
        <v>3230.9</v>
      </c>
      <c r="E9" s="97">
        <v>786.4</v>
      </c>
      <c r="F9" s="97">
        <v>354.3</v>
      </c>
      <c r="G9" s="97">
        <f t="shared" si="0"/>
        <v>2090.2</v>
      </c>
      <c r="H9" s="136">
        <f t="shared" si="1"/>
        <v>0</v>
      </c>
      <c r="I9" s="95">
        <v>1</v>
      </c>
      <c r="J9" s="96">
        <v>0.75</v>
      </c>
      <c r="K9" s="96">
        <f t="shared" si="2"/>
        <v>0.75</v>
      </c>
    </row>
    <row r="10" spans="1:11" ht="12.75">
      <c r="A10" s="87">
        <v>5</v>
      </c>
      <c r="B10" s="92" t="s">
        <v>177</v>
      </c>
      <c r="C10" s="97">
        <v>0</v>
      </c>
      <c r="D10" s="97">
        <v>11854.2</v>
      </c>
      <c r="E10" s="97">
        <v>3495.4</v>
      </c>
      <c r="F10" s="97">
        <v>436.3</v>
      </c>
      <c r="G10" s="97">
        <f t="shared" si="0"/>
        <v>7922.500000000001</v>
      </c>
      <c r="H10" s="136">
        <f t="shared" si="1"/>
        <v>0</v>
      </c>
      <c r="I10" s="95">
        <v>1</v>
      </c>
      <c r="J10" s="96">
        <v>0.75</v>
      </c>
      <c r="K10" s="96">
        <f t="shared" si="2"/>
        <v>0.75</v>
      </c>
    </row>
    <row r="11" spans="1:11" ht="12.75">
      <c r="A11" s="87">
        <v>6</v>
      </c>
      <c r="B11" s="92" t="s">
        <v>178</v>
      </c>
      <c r="C11" s="97">
        <v>0</v>
      </c>
      <c r="D11" s="97">
        <v>3104.1</v>
      </c>
      <c r="E11" s="97">
        <v>109.6</v>
      </c>
      <c r="F11" s="97">
        <v>450.3</v>
      </c>
      <c r="G11" s="97">
        <f t="shared" si="0"/>
        <v>2544.2</v>
      </c>
      <c r="H11" s="136">
        <f t="shared" si="1"/>
        <v>0</v>
      </c>
      <c r="I11" s="95">
        <v>1</v>
      </c>
      <c r="J11" s="96">
        <v>0.75</v>
      </c>
      <c r="K11" s="96">
        <f t="shared" si="2"/>
        <v>0.75</v>
      </c>
    </row>
    <row r="12" spans="1:11" ht="12.75">
      <c r="A12" s="87">
        <v>7</v>
      </c>
      <c r="B12" s="92" t="s">
        <v>179</v>
      </c>
      <c r="C12" s="97">
        <v>0</v>
      </c>
      <c r="D12" s="97">
        <v>3304.5</v>
      </c>
      <c r="E12" s="97">
        <v>109.7</v>
      </c>
      <c r="F12" s="97">
        <v>474.5</v>
      </c>
      <c r="G12" s="97">
        <f t="shared" si="0"/>
        <v>2720.3</v>
      </c>
      <c r="H12" s="136">
        <f t="shared" si="1"/>
        <v>0</v>
      </c>
      <c r="I12" s="95">
        <v>1</v>
      </c>
      <c r="J12" s="96">
        <v>0.75</v>
      </c>
      <c r="K12" s="96">
        <f t="shared" si="2"/>
        <v>0.75</v>
      </c>
    </row>
    <row r="13" spans="1:11" ht="12.75">
      <c r="A13" s="87">
        <v>8</v>
      </c>
      <c r="B13" s="92" t="s">
        <v>180</v>
      </c>
      <c r="C13" s="97">
        <v>0</v>
      </c>
      <c r="D13" s="97">
        <v>3534.3</v>
      </c>
      <c r="E13" s="97">
        <v>1276.9</v>
      </c>
      <c r="F13" s="97">
        <v>317.9</v>
      </c>
      <c r="G13" s="97">
        <f t="shared" si="0"/>
        <v>1939.5</v>
      </c>
      <c r="H13" s="136">
        <f t="shared" si="1"/>
        <v>0</v>
      </c>
      <c r="I13" s="95">
        <v>1</v>
      </c>
      <c r="J13" s="96">
        <v>0.75</v>
      </c>
      <c r="K13" s="96">
        <f t="shared" si="2"/>
        <v>0.75</v>
      </c>
    </row>
    <row r="14" spans="1:11" ht="12.75">
      <c r="A14" s="87">
        <v>9</v>
      </c>
      <c r="B14" s="92" t="s">
        <v>181</v>
      </c>
      <c r="C14" s="97">
        <v>0</v>
      </c>
      <c r="D14" s="97">
        <v>5714.7</v>
      </c>
      <c r="E14" s="97">
        <v>109.6</v>
      </c>
      <c r="F14" s="97">
        <v>755.1</v>
      </c>
      <c r="G14" s="97">
        <f t="shared" si="0"/>
        <v>4849.999999999999</v>
      </c>
      <c r="H14" s="136">
        <f t="shared" si="1"/>
        <v>0</v>
      </c>
      <c r="I14" s="95">
        <v>1</v>
      </c>
      <c r="J14" s="96">
        <v>0.75</v>
      </c>
      <c r="K14" s="96">
        <f t="shared" si="2"/>
        <v>0.75</v>
      </c>
    </row>
    <row r="15" spans="1:11" ht="12.75">
      <c r="A15" s="87">
        <v>10</v>
      </c>
      <c r="B15" s="92" t="s">
        <v>182</v>
      </c>
      <c r="C15" s="97">
        <v>0</v>
      </c>
      <c r="D15" s="97">
        <v>8154.7</v>
      </c>
      <c r="E15" s="97">
        <v>154</v>
      </c>
      <c r="F15" s="97">
        <v>1327.5</v>
      </c>
      <c r="G15" s="97">
        <f t="shared" si="0"/>
        <v>6673.2</v>
      </c>
      <c r="H15" s="136">
        <f t="shared" si="1"/>
        <v>0</v>
      </c>
      <c r="I15" s="95">
        <v>1</v>
      </c>
      <c r="J15" s="96">
        <v>0.75</v>
      </c>
      <c r="K15" s="96">
        <f t="shared" si="2"/>
        <v>0.75</v>
      </c>
    </row>
    <row r="16" spans="1:11" ht="12.75">
      <c r="A16" s="87">
        <v>11</v>
      </c>
      <c r="B16" s="92" t="s">
        <v>183</v>
      </c>
      <c r="C16" s="97">
        <v>0</v>
      </c>
      <c r="D16" s="97">
        <v>3027</v>
      </c>
      <c r="E16" s="97">
        <v>43.9</v>
      </c>
      <c r="F16" s="97">
        <v>449.1</v>
      </c>
      <c r="G16" s="97">
        <f t="shared" si="0"/>
        <v>2534</v>
      </c>
      <c r="H16" s="136">
        <f t="shared" si="1"/>
        <v>0</v>
      </c>
      <c r="I16" s="95">
        <v>1</v>
      </c>
      <c r="J16" s="96">
        <v>0.75</v>
      </c>
      <c r="K16" s="96">
        <f t="shared" si="2"/>
        <v>0.75</v>
      </c>
    </row>
    <row r="17" spans="1:11" ht="12.75">
      <c r="A17" s="87">
        <v>12</v>
      </c>
      <c r="B17" s="92" t="s">
        <v>184</v>
      </c>
      <c r="C17" s="97">
        <v>0</v>
      </c>
      <c r="D17" s="97">
        <v>3624.1</v>
      </c>
      <c r="E17" s="97">
        <v>109.7</v>
      </c>
      <c r="F17" s="97">
        <v>530.8</v>
      </c>
      <c r="G17" s="97">
        <f t="shared" si="0"/>
        <v>2983.6000000000004</v>
      </c>
      <c r="H17" s="136">
        <f t="shared" si="1"/>
        <v>0</v>
      </c>
      <c r="I17" s="95">
        <v>1</v>
      </c>
      <c r="J17" s="96">
        <v>0.75</v>
      </c>
      <c r="K17" s="96">
        <f t="shared" si="2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7" t="s">
        <v>39</v>
      </c>
      <c r="B30" s="177"/>
      <c r="C30" s="93">
        <f>SUM(C6:C29)</f>
        <v>0</v>
      </c>
      <c r="D30" s="93">
        <f>SUM(D6:D29)</f>
        <v>54750.2</v>
      </c>
      <c r="E30" s="93">
        <f>SUM(E6:E29)</f>
        <v>6392.7</v>
      </c>
      <c r="F30" s="93">
        <f>SUM(F6:F29)</f>
        <v>6408.600000000001</v>
      </c>
      <c r="G30" s="93">
        <f>SUM(G6:G29)</f>
        <v>41948.9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9.7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9.7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9.7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9.7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9.7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9.7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9.7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9.75">
      <c r="A38" s="18"/>
      <c r="D38" s="17"/>
      <c r="E38" s="17"/>
      <c r="F38" s="17"/>
      <c r="G38" s="17"/>
      <c r="I38" s="18"/>
    </row>
    <row r="39" spans="1:9" s="19" customFormat="1" ht="9.75">
      <c r="A39" s="18"/>
      <c r="D39" s="17"/>
      <c r="E39" s="17"/>
      <c r="F39" s="17"/>
      <c r="G39" s="17"/>
      <c r="I39" s="18"/>
    </row>
    <row r="40" spans="1:9" s="19" customFormat="1" ht="9.75">
      <c r="A40" s="18"/>
      <c r="D40" s="17"/>
      <c r="E40" s="17"/>
      <c r="F40" s="17"/>
      <c r="G40" s="17"/>
      <c r="I40" s="18"/>
    </row>
    <row r="41" spans="1:9" s="19" customFormat="1" ht="9.75">
      <c r="A41" s="18"/>
      <c r="I41" s="18"/>
    </row>
    <row r="42" spans="1:9" s="19" customFormat="1" ht="9.7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1">
      <selection activeCell="D27" sqref="D27"/>
    </sheetView>
  </sheetViews>
  <sheetFormatPr defaultColWidth="9.003906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178" t="s">
        <v>9</v>
      </c>
      <c r="B3" s="179" t="s">
        <v>102</v>
      </c>
      <c r="C3" s="22" t="s">
        <v>124</v>
      </c>
      <c r="D3" s="26" t="s">
        <v>208</v>
      </c>
      <c r="E3" s="26" t="s">
        <v>209</v>
      </c>
      <c r="F3" s="23" t="s">
        <v>125</v>
      </c>
      <c r="G3" s="5" t="s">
        <v>24</v>
      </c>
      <c r="H3" s="171" t="s">
        <v>4</v>
      </c>
      <c r="I3" s="171" t="s">
        <v>5</v>
      </c>
      <c r="J3" s="6" t="s">
        <v>6</v>
      </c>
    </row>
    <row r="4" spans="1:10" s="10" customFormat="1" ht="42.75" customHeight="1">
      <c r="A4" s="178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2"/>
      <c r="I4" s="172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173</v>
      </c>
      <c r="C6" s="130">
        <v>0</v>
      </c>
      <c r="D6" s="97">
        <v>914</v>
      </c>
      <c r="E6" s="97">
        <v>77</v>
      </c>
      <c r="F6" s="97">
        <f>D6+E6</f>
        <v>991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174</v>
      </c>
      <c r="C7" s="130">
        <v>0</v>
      </c>
      <c r="D7" s="97">
        <v>523.5</v>
      </c>
      <c r="E7" s="97">
        <v>333.5</v>
      </c>
      <c r="F7" s="97">
        <f aca="true" t="shared" si="1" ref="F7:F17">D7+E7</f>
        <v>857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175</v>
      </c>
      <c r="C8" s="130">
        <v>0</v>
      </c>
      <c r="D8" s="97">
        <v>326.9</v>
      </c>
      <c r="E8" s="97">
        <v>279.7</v>
      </c>
      <c r="F8" s="97">
        <f t="shared" si="1"/>
        <v>606.5999999999999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176</v>
      </c>
      <c r="C9" s="130">
        <v>0</v>
      </c>
      <c r="D9" s="97">
        <v>366.6</v>
      </c>
      <c r="E9" s="97">
        <v>15</v>
      </c>
      <c r="F9" s="97">
        <f t="shared" si="1"/>
        <v>381.6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177</v>
      </c>
      <c r="C10" s="130">
        <v>0</v>
      </c>
      <c r="D10" s="97">
        <v>6460.5</v>
      </c>
      <c r="E10" s="97">
        <v>64.3</v>
      </c>
      <c r="F10" s="97">
        <f t="shared" si="1"/>
        <v>6524.8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178</v>
      </c>
      <c r="C11" s="130">
        <v>0</v>
      </c>
      <c r="D11" s="97">
        <v>284.6</v>
      </c>
      <c r="E11" s="97">
        <v>12.7</v>
      </c>
      <c r="F11" s="97">
        <f t="shared" si="1"/>
        <v>297.3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179</v>
      </c>
      <c r="C12" s="130">
        <v>0</v>
      </c>
      <c r="D12" s="97">
        <v>579.5</v>
      </c>
      <c r="E12" s="97">
        <v>74</v>
      </c>
      <c r="F12" s="97">
        <f t="shared" si="1"/>
        <v>653.5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180</v>
      </c>
      <c r="C13" s="130">
        <v>0</v>
      </c>
      <c r="D13" s="97">
        <v>515.1</v>
      </c>
      <c r="E13" s="97">
        <v>173.1</v>
      </c>
      <c r="F13" s="97">
        <f t="shared" si="1"/>
        <v>688.2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181</v>
      </c>
      <c r="C14" s="130">
        <v>0</v>
      </c>
      <c r="D14" s="97">
        <v>1201.3</v>
      </c>
      <c r="E14" s="97">
        <v>175.3</v>
      </c>
      <c r="F14" s="97">
        <f t="shared" si="1"/>
        <v>1376.6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182</v>
      </c>
      <c r="C15" s="130">
        <v>0</v>
      </c>
      <c r="D15" s="97">
        <v>960.6</v>
      </c>
      <c r="E15" s="97">
        <v>157</v>
      </c>
      <c r="F15" s="97">
        <f t="shared" si="1"/>
        <v>1117.6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183</v>
      </c>
      <c r="C16" s="130">
        <v>0</v>
      </c>
      <c r="D16" s="97">
        <v>532.7</v>
      </c>
      <c r="E16" s="97">
        <v>30</v>
      </c>
      <c r="F16" s="97">
        <f t="shared" si="1"/>
        <v>562.7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184</v>
      </c>
      <c r="C17" s="130">
        <v>0</v>
      </c>
      <c r="D17" s="97">
        <v>753.5</v>
      </c>
      <c r="E17" s="97">
        <v>43</v>
      </c>
      <c r="F17" s="97">
        <f t="shared" si="1"/>
        <v>796.5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7" t="s">
        <v>39</v>
      </c>
      <c r="B30" s="177"/>
      <c r="C30" s="93">
        <f>SUM(C6:C29)</f>
        <v>0</v>
      </c>
      <c r="D30" s="93">
        <f>SUM(D6:D29)</f>
        <v>13418.800000000001</v>
      </c>
      <c r="E30" s="93">
        <f>SUM(E6:E29)</f>
        <v>1434.6</v>
      </c>
      <c r="F30" s="93">
        <f>SUM(F6:F29)</f>
        <v>14853.400000000001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9.75">
      <c r="A31" s="15"/>
      <c r="B31" s="16"/>
      <c r="C31" s="16"/>
      <c r="D31" s="17"/>
      <c r="E31" s="17"/>
      <c r="F31" s="17"/>
      <c r="G31" s="16"/>
      <c r="H31" s="18"/>
    </row>
    <row r="32" spans="1:8" s="19" customFormat="1" ht="9.75">
      <c r="A32" s="15"/>
      <c r="B32" s="16"/>
      <c r="C32" s="16"/>
      <c r="D32" s="17"/>
      <c r="E32" s="17"/>
      <c r="F32" s="17"/>
      <c r="G32" s="16"/>
      <c r="H32" s="18"/>
    </row>
    <row r="33" spans="1:8" s="19" customFormat="1" ht="9.75">
      <c r="A33" s="15"/>
      <c r="B33" s="16"/>
      <c r="C33" s="16"/>
      <c r="D33" s="17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7"/>
      <c r="E34" s="17"/>
      <c r="F34" s="17"/>
      <c r="G34" s="20"/>
      <c r="H34" s="18"/>
    </row>
    <row r="35" spans="1:8" s="19" customFormat="1" ht="9.75">
      <c r="A35" s="15"/>
      <c r="B35" s="16"/>
      <c r="C35" s="16"/>
      <c r="D35" s="17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7"/>
      <c r="E36" s="17"/>
      <c r="F36" s="17"/>
      <c r="G36" s="16"/>
      <c r="H36" s="18"/>
    </row>
    <row r="37" spans="1:8" s="19" customFormat="1" ht="9.75">
      <c r="A37" s="15"/>
      <c r="B37" s="16"/>
      <c r="C37" s="16"/>
      <c r="D37" s="17"/>
      <c r="E37" s="17"/>
      <c r="F37" s="17"/>
      <c r="G37" s="16"/>
      <c r="H37" s="18"/>
    </row>
    <row r="38" spans="1:8" s="19" customFormat="1" ht="9.75">
      <c r="A38" s="18"/>
      <c r="D38" s="17"/>
      <c r="E38" s="17"/>
      <c r="F38" s="17"/>
      <c r="H38" s="18"/>
    </row>
    <row r="39" spans="1:8" s="19" customFormat="1" ht="9.75">
      <c r="A39" s="18"/>
      <c r="D39" s="17"/>
      <c r="E39" s="17"/>
      <c r="F39" s="17"/>
      <c r="H39" s="18"/>
    </row>
    <row r="40" spans="1:8" s="19" customFormat="1" ht="9.75">
      <c r="A40" s="18"/>
      <c r="D40" s="17"/>
      <c r="E40" s="17"/>
      <c r="F40" s="17"/>
      <c r="H40" s="18"/>
    </row>
    <row r="41" spans="1:8" s="19" customFormat="1" ht="9.75">
      <c r="A41" s="18"/>
      <c r="H41" s="18"/>
    </row>
    <row r="42" spans="1:8" s="19" customFormat="1" ht="9.7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L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16" sqref="R16"/>
    </sheetView>
  </sheetViews>
  <sheetFormatPr defaultColWidth="9.00390625" defaultRowHeight="12.75"/>
  <cols>
    <col min="1" max="1" width="2.875" style="1" customWidth="1"/>
    <col min="2" max="2" width="21.375" style="2" customWidth="1"/>
    <col min="3" max="3" width="10.50390625" style="2" customWidth="1"/>
    <col min="4" max="4" width="9.875" style="2" customWidth="1"/>
    <col min="5" max="5" width="8.875" style="2" customWidth="1"/>
    <col min="6" max="6" width="10.25390625" style="2" customWidth="1"/>
    <col min="7" max="7" width="11.375" style="2" customWidth="1"/>
    <col min="8" max="8" width="13.125" style="47" customWidth="1"/>
    <col min="9" max="9" width="10.25390625" style="2" customWidth="1"/>
    <col min="10" max="10" width="9.50390625" style="2" customWidth="1"/>
    <col min="11" max="11" width="11.375" style="2" customWidth="1"/>
    <col min="12" max="12" width="14.75390625" style="2" customWidth="1"/>
    <col min="13" max="13" width="11.50390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625" style="2" customWidth="1"/>
    <col min="18" max="18" width="9.25390625" style="1" customWidth="1"/>
    <col min="19" max="19" width="10.625" style="2" customWidth="1"/>
    <col min="20" max="20" width="8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182" t="s">
        <v>148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8" t="s">
        <v>9</v>
      </c>
      <c r="B4" s="179" t="s">
        <v>102</v>
      </c>
      <c r="C4" s="5" t="s">
        <v>195</v>
      </c>
      <c r="D4" s="5" t="s">
        <v>223</v>
      </c>
      <c r="E4" s="26" t="s">
        <v>31</v>
      </c>
      <c r="F4" s="26" t="s">
        <v>201</v>
      </c>
      <c r="G4" s="26" t="s">
        <v>210</v>
      </c>
      <c r="H4" s="54" t="s">
        <v>135</v>
      </c>
      <c r="I4" s="26" t="s">
        <v>211</v>
      </c>
      <c r="J4" s="26" t="s">
        <v>212</v>
      </c>
      <c r="K4" s="5" t="s">
        <v>213</v>
      </c>
      <c r="L4" s="6" t="s">
        <v>136</v>
      </c>
      <c r="M4" s="26" t="s">
        <v>206</v>
      </c>
      <c r="N4" s="26" t="s">
        <v>214</v>
      </c>
      <c r="O4" s="26" t="s">
        <v>215</v>
      </c>
      <c r="P4" s="23" t="s">
        <v>149</v>
      </c>
      <c r="Q4" s="5" t="s">
        <v>60</v>
      </c>
      <c r="R4" s="171" t="s">
        <v>4</v>
      </c>
      <c r="S4" s="171" t="s">
        <v>10</v>
      </c>
      <c r="T4" s="6" t="s">
        <v>6</v>
      </c>
    </row>
    <row r="5" spans="1:20" s="10" customFormat="1" ht="71.25" customHeight="1">
      <c r="A5" s="178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49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2"/>
      <c r="S5" s="172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173</v>
      </c>
      <c r="C7" s="93">
        <v>0</v>
      </c>
      <c r="D7" s="93">
        <v>0</v>
      </c>
      <c r="E7" s="97">
        <f>D7-C7</f>
        <v>0</v>
      </c>
      <c r="F7" s="97">
        <v>4154.1</v>
      </c>
      <c r="G7" s="97">
        <v>692.1</v>
      </c>
      <c r="H7" s="99">
        <f>F7-G7</f>
        <v>3462.0000000000005</v>
      </c>
      <c r="I7" s="97">
        <v>6.5</v>
      </c>
      <c r="J7" s="97">
        <v>6.5</v>
      </c>
      <c r="K7" s="97">
        <f>I7-J7</f>
        <v>0</v>
      </c>
      <c r="L7" s="130">
        <f>H7-K7</f>
        <v>3462.0000000000005</v>
      </c>
      <c r="M7" s="97">
        <v>3970.1</v>
      </c>
      <c r="N7" s="97">
        <v>109.7</v>
      </c>
      <c r="O7" s="97">
        <v>582.4</v>
      </c>
      <c r="P7" s="97">
        <f>M7-N7-O7</f>
        <v>3278</v>
      </c>
      <c r="Q7" s="94">
        <f>L7/P7*100</f>
        <v>105.6131787675412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190</v>
      </c>
      <c r="C8" s="93">
        <v>0</v>
      </c>
      <c r="D8" s="93">
        <v>0</v>
      </c>
      <c r="E8" s="97">
        <f aca="true" t="shared" si="1" ref="E8:E18">D8-C8</f>
        <v>0</v>
      </c>
      <c r="F8" s="97">
        <v>2810.7</v>
      </c>
      <c r="G8" s="97">
        <v>430.5</v>
      </c>
      <c r="H8" s="99">
        <f aca="true" t="shared" si="2" ref="H8:H18">F8-G8</f>
        <v>2380.2</v>
      </c>
      <c r="I8" s="97">
        <v>6.3</v>
      </c>
      <c r="J8" s="97">
        <v>0</v>
      </c>
      <c r="K8" s="97">
        <f aca="true" t="shared" si="3" ref="K8:K18">I8-J8</f>
        <v>6.3</v>
      </c>
      <c r="L8" s="130">
        <f aca="true" t="shared" si="4" ref="L8:L31">H8-K8</f>
        <v>2373.8999999999996</v>
      </c>
      <c r="M8" s="97">
        <v>2810.6</v>
      </c>
      <c r="N8" s="97">
        <v>43.9</v>
      </c>
      <c r="O8" s="97">
        <v>386.6</v>
      </c>
      <c r="P8" s="97">
        <f aca="true" t="shared" si="5" ref="P8:P18">M8-N8-O8</f>
        <v>2380.1</v>
      </c>
      <c r="Q8" s="94">
        <f aca="true" t="shared" si="6" ref="Q8:Q18">L8/P8*100</f>
        <v>99.73950674341413</v>
      </c>
      <c r="R8" s="95">
        <v>1</v>
      </c>
      <c r="S8" s="96">
        <v>0.75</v>
      </c>
      <c r="T8" s="96">
        <f t="shared" si="0"/>
        <v>0.75</v>
      </c>
    </row>
    <row r="9" spans="1:20" ht="12.75">
      <c r="A9" s="87">
        <v>3</v>
      </c>
      <c r="B9" s="92" t="s">
        <v>175</v>
      </c>
      <c r="C9" s="93">
        <v>0</v>
      </c>
      <c r="D9" s="93">
        <v>0</v>
      </c>
      <c r="E9" s="97">
        <f t="shared" si="1"/>
        <v>0</v>
      </c>
      <c r="F9" s="97">
        <v>2421</v>
      </c>
      <c r="G9" s="97">
        <v>387.7</v>
      </c>
      <c r="H9" s="99">
        <f t="shared" si="2"/>
        <v>2033.3</v>
      </c>
      <c r="I9" s="97">
        <v>40</v>
      </c>
      <c r="J9" s="97">
        <v>0</v>
      </c>
      <c r="K9" s="97">
        <f t="shared" si="3"/>
        <v>40</v>
      </c>
      <c r="L9" s="130">
        <f t="shared" si="4"/>
        <v>1993.3</v>
      </c>
      <c r="M9" s="97">
        <v>2421</v>
      </c>
      <c r="N9" s="97">
        <v>43.9</v>
      </c>
      <c r="O9" s="97">
        <v>343.8</v>
      </c>
      <c r="P9" s="97">
        <f t="shared" si="5"/>
        <v>2033.3</v>
      </c>
      <c r="Q9" s="94">
        <f t="shared" si="6"/>
        <v>98.0327546353219</v>
      </c>
      <c r="R9" s="95">
        <v>1</v>
      </c>
      <c r="S9" s="96">
        <v>0.75</v>
      </c>
      <c r="T9" s="96">
        <f t="shared" si="0"/>
        <v>0.75</v>
      </c>
    </row>
    <row r="10" spans="1:20" ht="12.75">
      <c r="A10" s="87">
        <v>4</v>
      </c>
      <c r="B10" s="92" t="s">
        <v>176</v>
      </c>
      <c r="C10" s="93">
        <v>0</v>
      </c>
      <c r="D10" s="93">
        <v>0</v>
      </c>
      <c r="E10" s="97">
        <f t="shared" si="1"/>
        <v>0</v>
      </c>
      <c r="F10" s="97">
        <v>3230.9</v>
      </c>
      <c r="G10" s="97">
        <v>1140.7</v>
      </c>
      <c r="H10" s="99">
        <f t="shared" si="2"/>
        <v>2090.2</v>
      </c>
      <c r="I10" s="97">
        <v>1214.1</v>
      </c>
      <c r="J10" s="97">
        <v>742.4</v>
      </c>
      <c r="K10" s="97">
        <f t="shared" si="3"/>
        <v>471.69999999999993</v>
      </c>
      <c r="L10" s="130">
        <f t="shared" si="4"/>
        <v>1618.5</v>
      </c>
      <c r="M10" s="97">
        <v>3230.9</v>
      </c>
      <c r="N10" s="97">
        <v>786.4</v>
      </c>
      <c r="O10" s="97">
        <v>354.3</v>
      </c>
      <c r="P10" s="97">
        <f t="shared" si="5"/>
        <v>2090.2</v>
      </c>
      <c r="Q10" s="94">
        <f t="shared" si="6"/>
        <v>77.4327815520046</v>
      </c>
      <c r="R10" s="95">
        <v>1</v>
      </c>
      <c r="S10" s="96">
        <v>0.75</v>
      </c>
      <c r="T10" s="96">
        <f t="shared" si="0"/>
        <v>0.75</v>
      </c>
    </row>
    <row r="11" spans="1:20" ht="12.75">
      <c r="A11" s="87">
        <v>5</v>
      </c>
      <c r="B11" s="92" t="s">
        <v>177</v>
      </c>
      <c r="C11" s="93">
        <v>0</v>
      </c>
      <c r="D11" s="93">
        <v>0</v>
      </c>
      <c r="E11" s="97">
        <f t="shared" si="1"/>
        <v>0</v>
      </c>
      <c r="F11" s="97">
        <v>11955.6</v>
      </c>
      <c r="G11" s="97">
        <v>3931.7</v>
      </c>
      <c r="H11" s="99">
        <f t="shared" si="2"/>
        <v>8023.900000000001</v>
      </c>
      <c r="I11" s="97">
        <v>5597.2</v>
      </c>
      <c r="J11" s="97">
        <v>3494.7</v>
      </c>
      <c r="K11" s="97">
        <f t="shared" si="3"/>
        <v>2102.5</v>
      </c>
      <c r="L11" s="130">
        <f t="shared" si="4"/>
        <v>5921.400000000001</v>
      </c>
      <c r="M11" s="97">
        <v>11854.2</v>
      </c>
      <c r="N11" s="97">
        <v>3495.4</v>
      </c>
      <c r="O11" s="97">
        <v>436.3</v>
      </c>
      <c r="P11" s="97">
        <f t="shared" si="5"/>
        <v>7922.500000000001</v>
      </c>
      <c r="Q11" s="94">
        <f t="shared" si="6"/>
        <v>74.74155885137267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178</v>
      </c>
      <c r="C12" s="93">
        <v>0</v>
      </c>
      <c r="D12" s="93">
        <v>0</v>
      </c>
      <c r="E12" s="97">
        <f t="shared" si="1"/>
        <v>0</v>
      </c>
      <c r="F12" s="97">
        <v>3104.1</v>
      </c>
      <c r="G12" s="97">
        <v>559.9</v>
      </c>
      <c r="H12" s="99">
        <f t="shared" si="2"/>
        <v>2544.2</v>
      </c>
      <c r="I12" s="97">
        <v>3</v>
      </c>
      <c r="J12" s="97">
        <v>3</v>
      </c>
      <c r="K12" s="97">
        <f t="shared" si="3"/>
        <v>0</v>
      </c>
      <c r="L12" s="130">
        <f t="shared" si="4"/>
        <v>2544.2</v>
      </c>
      <c r="M12" s="97">
        <v>3104.1</v>
      </c>
      <c r="N12" s="97">
        <v>109.6</v>
      </c>
      <c r="O12" s="97">
        <v>450.3</v>
      </c>
      <c r="P12" s="97">
        <f t="shared" si="5"/>
        <v>2544.2</v>
      </c>
      <c r="Q12" s="94">
        <f t="shared" si="6"/>
        <v>100</v>
      </c>
      <c r="R12" s="95">
        <v>0</v>
      </c>
      <c r="S12" s="96">
        <v>0.75</v>
      </c>
      <c r="T12" s="96">
        <f t="shared" si="0"/>
        <v>0</v>
      </c>
    </row>
    <row r="13" spans="1:20" ht="26.25">
      <c r="A13" s="87">
        <v>7</v>
      </c>
      <c r="B13" s="92" t="s">
        <v>179</v>
      </c>
      <c r="C13" s="93">
        <v>0</v>
      </c>
      <c r="D13" s="93">
        <v>0</v>
      </c>
      <c r="E13" s="97">
        <f t="shared" si="1"/>
        <v>0</v>
      </c>
      <c r="F13" s="97">
        <v>3304.5</v>
      </c>
      <c r="G13" s="97">
        <v>584.2</v>
      </c>
      <c r="H13" s="99">
        <f t="shared" si="2"/>
        <v>2720.3</v>
      </c>
      <c r="I13" s="97">
        <v>16.8</v>
      </c>
      <c r="J13" s="97">
        <v>6.8</v>
      </c>
      <c r="K13" s="97">
        <f t="shared" si="3"/>
        <v>10</v>
      </c>
      <c r="L13" s="130">
        <f t="shared" si="4"/>
        <v>2710.3</v>
      </c>
      <c r="M13" s="97">
        <v>3304.5</v>
      </c>
      <c r="N13" s="97">
        <v>109.7</v>
      </c>
      <c r="O13" s="97">
        <v>474.5</v>
      </c>
      <c r="P13" s="97">
        <f t="shared" si="5"/>
        <v>2720.3</v>
      </c>
      <c r="Q13" s="94">
        <f t="shared" si="6"/>
        <v>99.63239348601257</v>
      </c>
      <c r="R13" s="95">
        <v>1</v>
      </c>
      <c r="S13" s="96">
        <v>0.75</v>
      </c>
      <c r="T13" s="96">
        <f t="shared" si="0"/>
        <v>0.75</v>
      </c>
    </row>
    <row r="14" spans="1:20" ht="26.25">
      <c r="A14" s="87">
        <v>8</v>
      </c>
      <c r="B14" s="92" t="s">
        <v>180</v>
      </c>
      <c r="C14" s="93">
        <v>0</v>
      </c>
      <c r="D14" s="93">
        <v>0</v>
      </c>
      <c r="E14" s="97">
        <f t="shared" si="1"/>
        <v>0</v>
      </c>
      <c r="F14" s="97">
        <v>3534.3</v>
      </c>
      <c r="G14" s="97">
        <v>1594.8</v>
      </c>
      <c r="H14" s="99">
        <f t="shared" si="2"/>
        <v>1939.5000000000002</v>
      </c>
      <c r="I14" s="97">
        <v>1947.1</v>
      </c>
      <c r="J14" s="97">
        <v>1236</v>
      </c>
      <c r="K14" s="97">
        <f t="shared" si="3"/>
        <v>711.0999999999999</v>
      </c>
      <c r="L14" s="130">
        <f t="shared" si="4"/>
        <v>1228.4000000000003</v>
      </c>
      <c r="M14" s="97">
        <v>3534.3</v>
      </c>
      <c r="N14" s="97">
        <v>1276.9</v>
      </c>
      <c r="O14" s="97">
        <v>317.9</v>
      </c>
      <c r="P14" s="97">
        <f t="shared" si="5"/>
        <v>1939.5</v>
      </c>
      <c r="Q14" s="94">
        <f t="shared" si="6"/>
        <v>63.33591131734985</v>
      </c>
      <c r="R14" s="95">
        <v>1</v>
      </c>
      <c r="S14" s="96">
        <v>0.75</v>
      </c>
      <c r="T14" s="96">
        <f t="shared" si="0"/>
        <v>0.75</v>
      </c>
    </row>
    <row r="15" spans="1:20" ht="12.75">
      <c r="A15" s="87">
        <v>9</v>
      </c>
      <c r="B15" s="92" t="s">
        <v>181</v>
      </c>
      <c r="C15" s="93">
        <v>0</v>
      </c>
      <c r="D15" s="93">
        <v>0</v>
      </c>
      <c r="E15" s="97">
        <f t="shared" si="1"/>
        <v>0</v>
      </c>
      <c r="F15" s="97">
        <v>5714.7</v>
      </c>
      <c r="G15" s="97">
        <v>864.7</v>
      </c>
      <c r="H15" s="99">
        <f t="shared" si="2"/>
        <v>4850</v>
      </c>
      <c r="I15" s="97">
        <v>8.5</v>
      </c>
      <c r="J15" s="97">
        <v>2.5</v>
      </c>
      <c r="K15" s="97">
        <f t="shared" si="3"/>
        <v>6</v>
      </c>
      <c r="L15" s="130">
        <f t="shared" si="4"/>
        <v>4844</v>
      </c>
      <c r="M15" s="97">
        <v>5714.7</v>
      </c>
      <c r="N15" s="97">
        <v>109.6</v>
      </c>
      <c r="O15" s="97">
        <v>755.1</v>
      </c>
      <c r="P15" s="97">
        <f t="shared" si="5"/>
        <v>4849.999999999999</v>
      </c>
      <c r="Q15" s="94">
        <f t="shared" si="6"/>
        <v>99.87628865979383</v>
      </c>
      <c r="R15" s="95">
        <v>1</v>
      </c>
      <c r="S15" s="96">
        <v>0.75</v>
      </c>
      <c r="T15" s="96">
        <f t="shared" si="0"/>
        <v>0.75</v>
      </c>
    </row>
    <row r="16" spans="1:20" ht="12.75">
      <c r="A16" s="87">
        <v>10</v>
      </c>
      <c r="B16" s="92" t="s">
        <v>182</v>
      </c>
      <c r="C16" s="93">
        <v>0</v>
      </c>
      <c r="D16" s="93">
        <v>0</v>
      </c>
      <c r="E16" s="97">
        <f t="shared" si="1"/>
        <v>0</v>
      </c>
      <c r="F16" s="97">
        <v>8154.7</v>
      </c>
      <c r="G16" s="97">
        <v>1481.5</v>
      </c>
      <c r="H16" s="99">
        <f t="shared" si="2"/>
        <v>6673.2</v>
      </c>
      <c r="I16" s="97">
        <v>1233.1</v>
      </c>
      <c r="J16" s="97">
        <v>9.6</v>
      </c>
      <c r="K16" s="97">
        <f t="shared" si="3"/>
        <v>1223.5</v>
      </c>
      <c r="L16" s="130">
        <f t="shared" si="4"/>
        <v>5449.7</v>
      </c>
      <c r="M16" s="97">
        <v>8154.7</v>
      </c>
      <c r="N16" s="97">
        <v>154</v>
      </c>
      <c r="O16" s="97">
        <v>1327.5</v>
      </c>
      <c r="P16" s="97">
        <f t="shared" si="5"/>
        <v>6673.2</v>
      </c>
      <c r="Q16" s="94">
        <f t="shared" si="6"/>
        <v>81.66546784151532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183</v>
      </c>
      <c r="C17" s="93">
        <v>0</v>
      </c>
      <c r="D17" s="93">
        <v>0</v>
      </c>
      <c r="E17" s="97">
        <f t="shared" si="1"/>
        <v>0</v>
      </c>
      <c r="F17" s="97">
        <v>3027</v>
      </c>
      <c r="G17" s="97">
        <v>493</v>
      </c>
      <c r="H17" s="99">
        <f t="shared" si="2"/>
        <v>2534</v>
      </c>
      <c r="I17" s="97">
        <v>69.5</v>
      </c>
      <c r="J17" s="97">
        <v>4</v>
      </c>
      <c r="K17" s="97">
        <f t="shared" si="3"/>
        <v>65.5</v>
      </c>
      <c r="L17" s="130">
        <f t="shared" si="4"/>
        <v>2468.5</v>
      </c>
      <c r="M17" s="97">
        <v>3027</v>
      </c>
      <c r="N17" s="97">
        <v>43.9</v>
      </c>
      <c r="O17" s="97">
        <v>449.1</v>
      </c>
      <c r="P17" s="97">
        <f t="shared" si="5"/>
        <v>2534</v>
      </c>
      <c r="Q17" s="94">
        <f t="shared" si="6"/>
        <v>97.4151539068666</v>
      </c>
      <c r="R17" s="95">
        <v>1</v>
      </c>
      <c r="S17" s="96">
        <v>0.75</v>
      </c>
      <c r="T17" s="96">
        <f t="shared" si="0"/>
        <v>0.75</v>
      </c>
    </row>
    <row r="18" spans="1:20" ht="12.75">
      <c r="A18" s="87">
        <v>12</v>
      </c>
      <c r="B18" s="92" t="s">
        <v>184</v>
      </c>
      <c r="C18" s="93">
        <v>0</v>
      </c>
      <c r="D18" s="93">
        <v>0</v>
      </c>
      <c r="E18" s="97">
        <f t="shared" si="1"/>
        <v>0</v>
      </c>
      <c r="F18" s="97">
        <v>3716</v>
      </c>
      <c r="G18" s="145">
        <v>640.5</v>
      </c>
      <c r="H18" s="99">
        <f t="shared" si="2"/>
        <v>3075.5</v>
      </c>
      <c r="I18" s="97">
        <v>40</v>
      </c>
      <c r="J18" s="97">
        <v>5.5</v>
      </c>
      <c r="K18" s="97">
        <f t="shared" si="3"/>
        <v>34.5</v>
      </c>
      <c r="L18" s="130">
        <f t="shared" si="4"/>
        <v>3041</v>
      </c>
      <c r="M18" s="97">
        <v>3624.1</v>
      </c>
      <c r="N18" s="97">
        <v>109.7</v>
      </c>
      <c r="O18" s="97">
        <v>530.8</v>
      </c>
      <c r="P18" s="97">
        <f t="shared" si="5"/>
        <v>2983.6000000000004</v>
      </c>
      <c r="Q18" s="94">
        <f t="shared" si="6"/>
        <v>101.92385038208873</v>
      </c>
      <c r="R18" s="95">
        <v>0</v>
      </c>
      <c r="S18" s="96">
        <v>0.75</v>
      </c>
      <c r="T18" s="96">
        <f t="shared" si="0"/>
        <v>0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7" t="s">
        <v>39</v>
      </c>
      <c r="B31" s="177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55127.59999999999</v>
      </c>
      <c r="G31" s="93">
        <f t="shared" si="7"/>
        <v>12801.3</v>
      </c>
      <c r="H31" s="101">
        <f t="shared" si="7"/>
        <v>42326.3</v>
      </c>
      <c r="I31" s="93">
        <f t="shared" si="7"/>
        <v>10182.1</v>
      </c>
      <c r="J31" s="93">
        <f t="shared" si="7"/>
        <v>5511</v>
      </c>
      <c r="K31" s="93">
        <f t="shared" si="7"/>
        <v>4671.1</v>
      </c>
      <c r="L31" s="130">
        <f t="shared" si="4"/>
        <v>37655.200000000004</v>
      </c>
      <c r="M31" s="93">
        <f t="shared" si="7"/>
        <v>54750.2</v>
      </c>
      <c r="N31" s="93">
        <f t="shared" si="7"/>
        <v>6392.7</v>
      </c>
      <c r="O31" s="93">
        <f t="shared" si="7"/>
        <v>6408.600000000001</v>
      </c>
      <c r="P31" s="93">
        <f t="shared" si="7"/>
        <v>41948.9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9.7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9.7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9.7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9.7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9.7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9.7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9.7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9.75">
      <c r="A39" s="18"/>
      <c r="H39" s="47"/>
      <c r="M39" s="17"/>
      <c r="N39" s="17"/>
      <c r="O39" s="17"/>
      <c r="P39" s="17"/>
      <c r="R39" s="18"/>
    </row>
    <row r="40" spans="1:18" s="19" customFormat="1" ht="9.75">
      <c r="A40" s="18"/>
      <c r="H40" s="47"/>
      <c r="M40" s="17"/>
      <c r="N40" s="17"/>
      <c r="O40" s="17"/>
      <c r="P40" s="17"/>
      <c r="R40" s="18"/>
    </row>
    <row r="41" spans="1:18" s="19" customFormat="1" ht="9.75">
      <c r="A41" s="18"/>
      <c r="H41" s="47"/>
      <c r="M41" s="17"/>
      <c r="N41" s="17"/>
      <c r="O41" s="17"/>
      <c r="P41" s="17"/>
      <c r="R41" s="18"/>
    </row>
    <row r="42" spans="1:18" s="19" customFormat="1" ht="9.75">
      <c r="A42" s="18"/>
      <c r="H42" s="47"/>
      <c r="R42" s="18"/>
    </row>
    <row r="43" spans="1:18" s="19" customFormat="1" ht="9.7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181" t="s">
        <v>137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8" t="s">
        <v>13</v>
      </c>
      <c r="B3" s="179" t="s">
        <v>102</v>
      </c>
      <c r="C3" s="22" t="s">
        <v>138</v>
      </c>
      <c r="D3" s="21"/>
      <c r="E3" s="21"/>
      <c r="F3" s="26" t="s">
        <v>216</v>
      </c>
      <c r="G3" s="26" t="s">
        <v>217</v>
      </c>
      <c r="H3" s="23" t="s">
        <v>150</v>
      </c>
      <c r="I3" s="5" t="s">
        <v>24</v>
      </c>
      <c r="J3" s="171" t="s">
        <v>193</v>
      </c>
      <c r="K3" s="171" t="s">
        <v>12</v>
      </c>
      <c r="L3" s="6" t="s">
        <v>6</v>
      </c>
    </row>
    <row r="4" spans="1:12" s="10" customFormat="1" ht="42.75" customHeight="1">
      <c r="A4" s="178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2"/>
      <c r="K4" s="172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173</v>
      </c>
      <c r="C6" s="124">
        <v>-184</v>
      </c>
      <c r="D6" s="126"/>
      <c r="E6" s="126"/>
      <c r="F6" s="126">
        <v>914</v>
      </c>
      <c r="G6" s="137">
        <v>77</v>
      </c>
      <c r="H6" s="126">
        <f>F6+G6</f>
        <v>991</v>
      </c>
      <c r="I6" s="147">
        <f>C6/H6*100</f>
        <v>-18.567103935418768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190</v>
      </c>
      <c r="C7" s="124">
        <v>0</v>
      </c>
      <c r="D7" s="126"/>
      <c r="E7" s="126"/>
      <c r="F7" s="126">
        <v>523.5</v>
      </c>
      <c r="G7" s="125">
        <v>333.5</v>
      </c>
      <c r="H7" s="126">
        <f aca="true" t="shared" si="1" ref="H7:H17">F7+G7</f>
        <v>857</v>
      </c>
      <c r="I7" s="144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175</v>
      </c>
      <c r="C8" s="124">
        <v>0</v>
      </c>
      <c r="D8" s="126"/>
      <c r="E8" s="126"/>
      <c r="F8" s="126">
        <v>326.9</v>
      </c>
      <c r="G8" s="125">
        <v>279.7</v>
      </c>
      <c r="H8" s="126">
        <f t="shared" si="1"/>
        <v>606.5999999999999</v>
      </c>
      <c r="I8" s="144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176</v>
      </c>
      <c r="C9" s="124">
        <v>0</v>
      </c>
      <c r="D9" s="126"/>
      <c r="E9" s="126"/>
      <c r="F9" s="126">
        <v>366.6</v>
      </c>
      <c r="G9" s="125">
        <v>15</v>
      </c>
      <c r="H9" s="126">
        <f t="shared" si="1"/>
        <v>381.6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177</v>
      </c>
      <c r="C10" s="124">
        <v>-101.4</v>
      </c>
      <c r="D10" s="126"/>
      <c r="E10" s="126"/>
      <c r="F10" s="126">
        <v>6460.5</v>
      </c>
      <c r="G10" s="125">
        <v>64.3</v>
      </c>
      <c r="H10" s="126">
        <f t="shared" si="1"/>
        <v>6524.8</v>
      </c>
      <c r="I10" s="144">
        <f t="shared" si="2"/>
        <v>-1.5540706228543404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178</v>
      </c>
      <c r="C11" s="124">
        <v>0</v>
      </c>
      <c r="D11" s="126"/>
      <c r="E11" s="126"/>
      <c r="F11" s="126">
        <v>284.6</v>
      </c>
      <c r="G11" s="125">
        <v>12.7</v>
      </c>
      <c r="H11" s="126">
        <f t="shared" si="1"/>
        <v>297.3</v>
      </c>
      <c r="I11" s="144">
        <f t="shared" si="2"/>
        <v>0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179</v>
      </c>
      <c r="C12" s="124">
        <v>0</v>
      </c>
      <c r="D12" s="126"/>
      <c r="E12" s="126"/>
      <c r="F12" s="126">
        <v>579.5</v>
      </c>
      <c r="G12" s="125">
        <v>74</v>
      </c>
      <c r="H12" s="126">
        <f t="shared" si="1"/>
        <v>653.5</v>
      </c>
      <c r="I12" s="144">
        <f t="shared" si="2"/>
        <v>0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180</v>
      </c>
      <c r="C13" s="124">
        <v>0</v>
      </c>
      <c r="D13" s="126"/>
      <c r="E13" s="126"/>
      <c r="F13" s="126">
        <v>515.1</v>
      </c>
      <c r="G13" s="125">
        <v>173.1</v>
      </c>
      <c r="H13" s="126">
        <f t="shared" si="1"/>
        <v>688.2</v>
      </c>
      <c r="I13" s="144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181</v>
      </c>
      <c r="C14" s="124">
        <v>0</v>
      </c>
      <c r="D14" s="126"/>
      <c r="E14" s="126"/>
      <c r="F14" s="126">
        <v>1201.3</v>
      </c>
      <c r="G14" s="125">
        <v>175.3</v>
      </c>
      <c r="H14" s="126">
        <f t="shared" si="1"/>
        <v>1376.6</v>
      </c>
      <c r="I14" s="144">
        <f t="shared" si="2"/>
        <v>0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182</v>
      </c>
      <c r="C15" s="125">
        <v>0</v>
      </c>
      <c r="D15" s="126"/>
      <c r="E15" s="126"/>
      <c r="F15" s="126">
        <v>960.6</v>
      </c>
      <c r="G15" s="125">
        <v>157</v>
      </c>
      <c r="H15" s="126">
        <f t="shared" si="1"/>
        <v>1117.6</v>
      </c>
      <c r="I15" s="144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183</v>
      </c>
      <c r="C16" s="124">
        <v>0</v>
      </c>
      <c r="D16" s="126"/>
      <c r="E16" s="126"/>
      <c r="F16" s="126">
        <v>532.7</v>
      </c>
      <c r="G16" s="125">
        <v>30</v>
      </c>
      <c r="H16" s="126">
        <f t="shared" si="1"/>
        <v>562.7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184</v>
      </c>
      <c r="C17" s="124">
        <v>-92</v>
      </c>
      <c r="D17" s="126"/>
      <c r="E17" s="126"/>
      <c r="F17" s="126">
        <v>753.5</v>
      </c>
      <c r="G17" s="125">
        <v>43</v>
      </c>
      <c r="H17" s="126">
        <f t="shared" si="1"/>
        <v>796.5</v>
      </c>
      <c r="I17" s="144">
        <f t="shared" si="2"/>
        <v>-11.55053358443189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-377.4</v>
      </c>
      <c r="D30" s="93">
        <f t="shared" si="3"/>
        <v>0</v>
      </c>
      <c r="E30" s="93">
        <f t="shared" si="3"/>
        <v>0</v>
      </c>
      <c r="F30" s="149">
        <f t="shared" si="3"/>
        <v>13418.800000000001</v>
      </c>
      <c r="G30" s="93">
        <f t="shared" si="3"/>
        <v>1434.6</v>
      </c>
      <c r="H30" s="135">
        <f t="shared" si="3"/>
        <v>14853.400000000001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9.75">
      <c r="A38" s="18"/>
      <c r="D38" s="17"/>
      <c r="E38" s="17"/>
      <c r="F38" s="17"/>
      <c r="G38" s="17"/>
      <c r="H38" s="17"/>
      <c r="J38" s="18"/>
    </row>
    <row r="39" spans="1:10" s="19" customFormat="1" ht="9.75">
      <c r="A39" s="18"/>
      <c r="D39" s="17"/>
      <c r="E39" s="17"/>
      <c r="F39" s="17"/>
      <c r="G39" s="17"/>
      <c r="H39" s="17"/>
      <c r="J39" s="18"/>
    </row>
    <row r="40" spans="1:10" s="19" customFormat="1" ht="9.75">
      <c r="A40" s="18"/>
      <c r="D40" s="17"/>
      <c r="E40" s="17"/>
      <c r="F40" s="17"/>
      <c r="G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50390625" style="34" customWidth="1"/>
    <col min="2" max="2" width="24.50390625" style="34" customWidth="1"/>
    <col min="3" max="3" width="20.625" style="34" customWidth="1"/>
    <col min="4" max="5" width="9.375" style="34" hidden="1" customWidth="1"/>
    <col min="6" max="6" width="17.50390625" style="34" customWidth="1"/>
    <col min="7" max="7" width="18.125" style="34" customWidth="1"/>
    <col min="8" max="8" width="22.125" style="34" customWidth="1"/>
    <col min="9" max="9" width="14.375" style="34" customWidth="1"/>
    <col min="10" max="10" width="13.625" style="34" customWidth="1"/>
    <col min="11" max="11" width="12.37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9.7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208</v>
      </c>
      <c r="G3" s="33" t="s">
        <v>217</v>
      </c>
      <c r="H3" s="38" t="s">
        <v>139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173</v>
      </c>
      <c r="C6" s="124">
        <v>0</v>
      </c>
      <c r="D6" s="126"/>
      <c r="E6" s="126"/>
      <c r="F6" s="126">
        <v>842</v>
      </c>
      <c r="G6" s="137">
        <v>77</v>
      </c>
      <c r="H6" s="150">
        <f>F6+G6</f>
        <v>919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174</v>
      </c>
      <c r="C7" s="124">
        <v>0</v>
      </c>
      <c r="D7" s="126"/>
      <c r="E7" s="126"/>
      <c r="F7" s="126">
        <v>511.5</v>
      </c>
      <c r="G7" s="125">
        <v>333.5</v>
      </c>
      <c r="H7" s="108">
        <f aca="true" t="shared" si="1" ref="H7:H17">F7+G7</f>
        <v>845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175</v>
      </c>
      <c r="C8" s="124">
        <v>0</v>
      </c>
      <c r="D8" s="126"/>
      <c r="E8" s="126"/>
      <c r="F8" s="126">
        <v>308.9</v>
      </c>
      <c r="G8" s="125">
        <v>279.7</v>
      </c>
      <c r="H8" s="108">
        <f t="shared" si="1"/>
        <v>588.5999999999999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176</v>
      </c>
      <c r="C9" s="124">
        <v>0</v>
      </c>
      <c r="D9" s="126"/>
      <c r="E9" s="126"/>
      <c r="F9" s="126">
        <v>359.6</v>
      </c>
      <c r="G9" s="125">
        <v>15</v>
      </c>
      <c r="H9" s="108">
        <f t="shared" si="1"/>
        <v>374.6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177</v>
      </c>
      <c r="C10" s="124">
        <v>0</v>
      </c>
      <c r="D10" s="126"/>
      <c r="E10" s="126"/>
      <c r="F10" s="126">
        <v>5865.5</v>
      </c>
      <c r="G10" s="125">
        <v>64.3</v>
      </c>
      <c r="H10" s="108">
        <f t="shared" si="1"/>
        <v>5929.8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178</v>
      </c>
      <c r="C11" s="124">
        <v>0</v>
      </c>
      <c r="D11" s="126"/>
      <c r="E11" s="126"/>
      <c r="F11" s="126">
        <v>278.6</v>
      </c>
      <c r="G11" s="125">
        <v>12.7</v>
      </c>
      <c r="H11" s="108">
        <f t="shared" si="1"/>
        <v>291.3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179</v>
      </c>
      <c r="C12" s="124">
        <v>0</v>
      </c>
      <c r="D12" s="126"/>
      <c r="E12" s="126"/>
      <c r="F12" s="126">
        <v>544.5</v>
      </c>
      <c r="G12" s="125">
        <v>74</v>
      </c>
      <c r="H12" s="108">
        <f t="shared" si="1"/>
        <v>618.5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180</v>
      </c>
      <c r="C13" s="124">
        <v>0</v>
      </c>
      <c r="D13" s="126"/>
      <c r="E13" s="126"/>
      <c r="F13" s="126">
        <v>480.6</v>
      </c>
      <c r="G13" s="125">
        <v>173.1</v>
      </c>
      <c r="H13" s="108">
        <f t="shared" si="1"/>
        <v>653.7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181</v>
      </c>
      <c r="C14" s="124">
        <v>0</v>
      </c>
      <c r="D14" s="126"/>
      <c r="E14" s="126"/>
      <c r="F14" s="126">
        <v>1075.3</v>
      </c>
      <c r="G14" s="125">
        <v>175.3</v>
      </c>
      <c r="H14" s="108">
        <f t="shared" si="1"/>
        <v>1250.6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182</v>
      </c>
      <c r="C15" s="124">
        <v>0</v>
      </c>
      <c r="D15" s="126"/>
      <c r="E15" s="126"/>
      <c r="F15" s="126">
        <v>783.6</v>
      </c>
      <c r="G15" s="125">
        <v>157</v>
      </c>
      <c r="H15" s="108">
        <f t="shared" si="1"/>
        <v>940.6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183</v>
      </c>
      <c r="C16" s="124">
        <v>0</v>
      </c>
      <c r="D16" s="126"/>
      <c r="E16" s="126"/>
      <c r="F16" s="126">
        <v>506.7</v>
      </c>
      <c r="G16" s="125">
        <v>30</v>
      </c>
      <c r="H16" s="108">
        <f t="shared" si="1"/>
        <v>536.7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184</v>
      </c>
      <c r="C17" s="124">
        <v>0</v>
      </c>
      <c r="D17" s="126"/>
      <c r="E17" s="126"/>
      <c r="F17" s="126">
        <v>717.5</v>
      </c>
      <c r="G17" s="125">
        <v>43</v>
      </c>
      <c r="H17" s="108">
        <f t="shared" si="1"/>
        <v>760.5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12274.300000000001</v>
      </c>
      <c r="G30" s="93">
        <f t="shared" si="3"/>
        <v>1434.6</v>
      </c>
      <c r="H30" s="93">
        <f t="shared" si="3"/>
        <v>13708.900000000001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9.7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9.7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9.7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9.7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9.7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9.7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9.7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9.75">
      <c r="D38" s="43"/>
      <c r="E38" s="43"/>
      <c r="F38" s="43"/>
      <c r="G38" s="43"/>
      <c r="H38" s="43"/>
    </row>
    <row r="39" spans="4:8" s="44" customFormat="1" ht="9.75">
      <c r="D39" s="43"/>
      <c r="E39" s="43"/>
      <c r="F39" s="43"/>
      <c r="G39" s="43"/>
      <c r="H39" s="43"/>
    </row>
    <row r="40" spans="4:8" s="44" customFormat="1" ht="9.75">
      <c r="D40" s="43"/>
      <c r="E40" s="43"/>
      <c r="F40" s="43"/>
      <c r="G40" s="43"/>
      <c r="H40" s="43"/>
    </row>
    <row r="41" s="44" customFormat="1" ht="9.75"/>
    <row r="42" s="44" customFormat="1" ht="9.7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6" sqref="H6"/>
    </sheetView>
  </sheetViews>
  <sheetFormatPr defaultColWidth="9.003906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8" t="s">
        <v>14</v>
      </c>
      <c r="B3" s="179" t="s">
        <v>102</v>
      </c>
      <c r="C3" s="6" t="s">
        <v>140</v>
      </c>
      <c r="D3" s="21"/>
      <c r="E3" s="21"/>
      <c r="F3" s="26" t="s">
        <v>201</v>
      </c>
      <c r="G3" s="26" t="s">
        <v>218</v>
      </c>
      <c r="H3" s="23" t="s">
        <v>141</v>
      </c>
      <c r="I3" s="5" t="s">
        <v>41</v>
      </c>
      <c r="J3" s="171" t="s">
        <v>15</v>
      </c>
      <c r="K3" s="171" t="s">
        <v>16</v>
      </c>
      <c r="L3" s="6" t="s">
        <v>6</v>
      </c>
    </row>
    <row r="4" spans="1:12" s="10" customFormat="1" ht="42.75" customHeight="1">
      <c r="A4" s="178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72"/>
      <c r="K4" s="172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173</v>
      </c>
      <c r="C6" s="124">
        <v>0</v>
      </c>
      <c r="D6" s="126"/>
      <c r="E6" s="126"/>
      <c r="F6" s="108">
        <v>4154.1</v>
      </c>
      <c r="G6" s="108">
        <v>692.1</v>
      </c>
      <c r="H6" s="108">
        <f>F6-G6</f>
        <v>3462.0000000000005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174</v>
      </c>
      <c r="C7" s="124">
        <v>0</v>
      </c>
      <c r="D7" s="126"/>
      <c r="E7" s="126"/>
      <c r="F7" s="108">
        <v>2810.7</v>
      </c>
      <c r="G7" s="108">
        <v>430.5</v>
      </c>
      <c r="H7" s="108">
        <f aca="true" t="shared" si="2" ref="H7:H17">F7-G7</f>
        <v>2380.2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175</v>
      </c>
      <c r="C8" s="124">
        <v>0</v>
      </c>
      <c r="D8" s="126"/>
      <c r="E8" s="126"/>
      <c r="F8" s="108">
        <v>2421</v>
      </c>
      <c r="G8" s="108">
        <v>387.7</v>
      </c>
      <c r="H8" s="108">
        <f t="shared" si="2"/>
        <v>2033.3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176</v>
      </c>
      <c r="C9" s="124">
        <v>0</v>
      </c>
      <c r="D9" s="126"/>
      <c r="E9" s="126"/>
      <c r="F9" s="108">
        <v>3230.9</v>
      </c>
      <c r="G9" s="108">
        <v>1140.7</v>
      </c>
      <c r="H9" s="108">
        <f t="shared" si="2"/>
        <v>2090.2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177</v>
      </c>
      <c r="C10" s="124">
        <v>0</v>
      </c>
      <c r="D10" s="126"/>
      <c r="E10" s="126"/>
      <c r="F10" s="108">
        <v>11955.6</v>
      </c>
      <c r="G10" s="108">
        <v>3931.7</v>
      </c>
      <c r="H10" s="108">
        <f t="shared" si="2"/>
        <v>8023.900000000001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178</v>
      </c>
      <c r="C11" s="124">
        <v>0</v>
      </c>
      <c r="D11" s="126"/>
      <c r="E11" s="126"/>
      <c r="F11" s="108">
        <v>3104.1</v>
      </c>
      <c r="G11" s="108">
        <v>559.9</v>
      </c>
      <c r="H11" s="108">
        <f t="shared" si="2"/>
        <v>2544.2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179</v>
      </c>
      <c r="C12" s="124">
        <v>0</v>
      </c>
      <c r="D12" s="126"/>
      <c r="E12" s="126"/>
      <c r="F12" s="108">
        <v>3304.5</v>
      </c>
      <c r="G12" s="108">
        <v>584.2</v>
      </c>
      <c r="H12" s="108">
        <f t="shared" si="2"/>
        <v>2720.3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180</v>
      </c>
      <c r="C13" s="124">
        <v>0</v>
      </c>
      <c r="D13" s="126"/>
      <c r="E13" s="126"/>
      <c r="F13" s="108">
        <v>3534.3</v>
      </c>
      <c r="G13" s="108">
        <v>1594.8</v>
      </c>
      <c r="H13" s="108">
        <f t="shared" si="2"/>
        <v>1939.5000000000002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181</v>
      </c>
      <c r="C14" s="124">
        <v>0</v>
      </c>
      <c r="D14" s="126"/>
      <c r="E14" s="126"/>
      <c r="F14" s="108">
        <v>5714.7</v>
      </c>
      <c r="G14" s="108">
        <v>864.7</v>
      </c>
      <c r="H14" s="108">
        <f t="shared" si="2"/>
        <v>4850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182</v>
      </c>
      <c r="C15" s="124">
        <v>0</v>
      </c>
      <c r="D15" s="126"/>
      <c r="E15" s="126"/>
      <c r="F15" s="108">
        <v>8154.7</v>
      </c>
      <c r="G15" s="108">
        <v>1481.5</v>
      </c>
      <c r="H15" s="108">
        <f t="shared" si="2"/>
        <v>6673.2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183</v>
      </c>
      <c r="C16" s="124">
        <v>0</v>
      </c>
      <c r="D16" s="126"/>
      <c r="E16" s="126"/>
      <c r="F16" s="108">
        <v>3027</v>
      </c>
      <c r="G16" s="108">
        <v>493</v>
      </c>
      <c r="H16" s="108">
        <f t="shared" si="2"/>
        <v>2534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184</v>
      </c>
      <c r="C17" s="124">
        <v>0</v>
      </c>
      <c r="D17" s="126"/>
      <c r="E17" s="126"/>
      <c r="F17" s="108">
        <v>3716</v>
      </c>
      <c r="G17" s="108">
        <v>640.5</v>
      </c>
      <c r="H17" s="108">
        <f t="shared" si="2"/>
        <v>3075.5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55127.59999999999</v>
      </c>
      <c r="G30" s="93">
        <f t="shared" si="3"/>
        <v>12801.3</v>
      </c>
      <c r="H30" s="93">
        <f t="shared" si="3"/>
        <v>42326.3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9.7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9.75">
      <c r="A38" s="18"/>
      <c r="D38" s="17"/>
      <c r="E38" s="17"/>
      <c r="H38" s="17"/>
      <c r="J38" s="18"/>
    </row>
    <row r="39" spans="1:10" s="19" customFormat="1" ht="9.75">
      <c r="A39" s="18"/>
      <c r="D39" s="17"/>
      <c r="E39" s="17"/>
      <c r="H39" s="17"/>
      <c r="J39" s="18"/>
    </row>
    <row r="40" spans="1:10" s="19" customFormat="1" ht="9.75">
      <c r="A40" s="18"/>
      <c r="D40" s="17"/>
      <c r="E40" s="17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pane xSplit="2" ySplit="4" topLeftCell="J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" sqref="N20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1.50390625" style="2" customWidth="1"/>
    <col min="4" max="4" width="11.625" style="2" customWidth="1"/>
    <col min="5" max="5" width="10.125" style="2" customWidth="1"/>
    <col min="6" max="6" width="13.50390625" style="2" customWidth="1"/>
    <col min="7" max="8" width="9.375" style="2" hidden="1" customWidth="1"/>
    <col min="9" max="9" width="11.875" style="2" customWidth="1"/>
    <col min="10" max="11" width="10.75390625" style="2" customWidth="1"/>
    <col min="12" max="12" width="10.50390625" style="2" customWidth="1"/>
    <col min="13" max="13" width="12.75390625" style="2" customWidth="1"/>
    <col min="14" max="14" width="13.75390625" style="2" customWidth="1"/>
    <col min="15" max="15" width="10.625" style="2" customWidth="1"/>
    <col min="16" max="16" width="10.50390625" style="1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8" t="s">
        <v>3</v>
      </c>
      <c r="B3" s="179" t="s">
        <v>102</v>
      </c>
      <c r="C3" s="26" t="s">
        <v>219</v>
      </c>
      <c r="D3" s="26" t="s">
        <v>220</v>
      </c>
      <c r="E3" s="26" t="s">
        <v>221</v>
      </c>
      <c r="F3" s="23" t="s">
        <v>1</v>
      </c>
      <c r="G3" s="21"/>
      <c r="H3" s="21"/>
      <c r="I3" s="5" t="s">
        <v>195</v>
      </c>
      <c r="J3" s="5" t="s">
        <v>223</v>
      </c>
      <c r="K3" s="26" t="s">
        <v>31</v>
      </c>
      <c r="L3" s="26" t="s">
        <v>201</v>
      </c>
      <c r="M3" s="26" t="s">
        <v>222</v>
      </c>
      <c r="N3" s="23" t="s">
        <v>2</v>
      </c>
      <c r="O3" s="5" t="s">
        <v>45</v>
      </c>
      <c r="P3" s="171" t="s">
        <v>17</v>
      </c>
      <c r="Q3" s="171" t="s">
        <v>18</v>
      </c>
      <c r="R3" s="6" t="s">
        <v>6</v>
      </c>
    </row>
    <row r="4" spans="1:18" s="10" customFormat="1" ht="69.75" customHeight="1">
      <c r="A4" s="178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2"/>
      <c r="Q4" s="172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173</v>
      </c>
      <c r="C6" s="97">
        <v>3970.1</v>
      </c>
      <c r="D6" s="97">
        <v>109.7</v>
      </c>
      <c r="E6" s="97">
        <v>582.4</v>
      </c>
      <c r="F6" s="97">
        <f>C6-D6-E6</f>
        <v>3278</v>
      </c>
      <c r="G6" s="97"/>
      <c r="H6" s="97"/>
      <c r="I6" s="93">
        <v>0</v>
      </c>
      <c r="J6" s="93">
        <v>0</v>
      </c>
      <c r="K6" s="97">
        <f>J6-I6</f>
        <v>0</v>
      </c>
      <c r="L6" s="97">
        <v>4154.1</v>
      </c>
      <c r="M6" s="97">
        <v>692.1</v>
      </c>
      <c r="N6" s="97">
        <f>L6-M6</f>
        <v>3462.0000000000005</v>
      </c>
      <c r="O6" s="94">
        <f>(F6-N6)/F6*100</f>
        <v>-5.613178767541197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190</v>
      </c>
      <c r="C7" s="97">
        <v>2810.6</v>
      </c>
      <c r="D7" s="97">
        <v>43.9</v>
      </c>
      <c r="E7" s="97">
        <v>386.6</v>
      </c>
      <c r="F7" s="97">
        <f aca="true" t="shared" si="1" ref="F7:F17">C7-D7-E7</f>
        <v>2380.1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2810.7</v>
      </c>
      <c r="M7" s="97">
        <v>430.5</v>
      </c>
      <c r="N7" s="97">
        <f aca="true" t="shared" si="3" ref="N7:N17">L7-M7</f>
        <v>2380.2</v>
      </c>
      <c r="O7" s="94">
        <f aca="true" t="shared" si="4" ref="O7:O17">(F7-N7)/F7*100</f>
        <v>-0.004201504138477755</v>
      </c>
      <c r="P7" s="165">
        <v>1</v>
      </c>
      <c r="Q7" s="96">
        <v>1.2</v>
      </c>
      <c r="R7" s="96">
        <f t="shared" si="0"/>
        <v>1.2</v>
      </c>
    </row>
    <row r="8" spans="1:18" ht="12.75">
      <c r="A8" s="164">
        <v>3</v>
      </c>
      <c r="B8" s="92" t="s">
        <v>175</v>
      </c>
      <c r="C8" s="97">
        <v>2421</v>
      </c>
      <c r="D8" s="97">
        <v>43.9</v>
      </c>
      <c r="E8" s="97">
        <v>343.8</v>
      </c>
      <c r="F8" s="97">
        <f t="shared" si="1"/>
        <v>2033.3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2421</v>
      </c>
      <c r="M8" s="97">
        <v>387.7</v>
      </c>
      <c r="N8" s="97">
        <f t="shared" si="3"/>
        <v>2033.3</v>
      </c>
      <c r="O8" s="94">
        <f t="shared" si="4"/>
        <v>0</v>
      </c>
      <c r="P8" s="165">
        <v>1</v>
      </c>
      <c r="Q8" s="96">
        <v>1.2</v>
      </c>
      <c r="R8" s="96">
        <f t="shared" si="0"/>
        <v>1.2</v>
      </c>
    </row>
    <row r="9" spans="1:18" ht="12.75">
      <c r="A9" s="164">
        <v>4</v>
      </c>
      <c r="B9" s="92" t="s">
        <v>176</v>
      </c>
      <c r="C9" s="97">
        <v>3230.9</v>
      </c>
      <c r="D9" s="97">
        <v>786.4</v>
      </c>
      <c r="E9" s="97">
        <v>354.3</v>
      </c>
      <c r="F9" s="97">
        <f t="shared" si="1"/>
        <v>2090.2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3230.9</v>
      </c>
      <c r="M9" s="97">
        <v>1140.7</v>
      </c>
      <c r="N9" s="97">
        <f t="shared" si="3"/>
        <v>2090.2</v>
      </c>
      <c r="O9" s="94">
        <f t="shared" si="4"/>
        <v>0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177</v>
      </c>
      <c r="C10" s="97">
        <v>11854.2</v>
      </c>
      <c r="D10" s="97">
        <v>3495.4</v>
      </c>
      <c r="E10" s="97">
        <v>436.3</v>
      </c>
      <c r="F10" s="97">
        <f t="shared" si="1"/>
        <v>7922.500000000001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11955.6</v>
      </c>
      <c r="M10" s="97">
        <v>3931.7</v>
      </c>
      <c r="N10" s="97">
        <f t="shared" si="3"/>
        <v>8023.900000000001</v>
      </c>
      <c r="O10" s="94">
        <f t="shared" si="4"/>
        <v>-1.2798990217734254</v>
      </c>
      <c r="P10" s="165">
        <v>0.74</v>
      </c>
      <c r="Q10" s="96">
        <v>1.2</v>
      </c>
      <c r="R10" s="96">
        <f t="shared" si="0"/>
        <v>0.888</v>
      </c>
    </row>
    <row r="11" spans="1:18" ht="12.75">
      <c r="A11" s="164">
        <v>6</v>
      </c>
      <c r="B11" s="92" t="s">
        <v>178</v>
      </c>
      <c r="C11" s="97">
        <v>3104.1</v>
      </c>
      <c r="D11" s="97">
        <v>109.6</v>
      </c>
      <c r="E11" s="97">
        <v>450.3</v>
      </c>
      <c r="F11" s="97">
        <f t="shared" si="1"/>
        <v>2544.2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3104.1</v>
      </c>
      <c r="M11" s="97">
        <v>559.9</v>
      </c>
      <c r="N11" s="97">
        <f t="shared" si="3"/>
        <v>2544.2</v>
      </c>
      <c r="O11" s="94">
        <f t="shared" si="4"/>
        <v>0</v>
      </c>
      <c r="P11" s="165">
        <v>1</v>
      </c>
      <c r="Q11" s="96">
        <v>1.2</v>
      </c>
      <c r="R11" s="96">
        <f t="shared" si="0"/>
        <v>1.2</v>
      </c>
    </row>
    <row r="12" spans="1:18" ht="12.75">
      <c r="A12" s="164">
        <v>7</v>
      </c>
      <c r="B12" s="92" t="s">
        <v>179</v>
      </c>
      <c r="C12" s="97">
        <v>3304.5</v>
      </c>
      <c r="D12" s="97">
        <v>109.7</v>
      </c>
      <c r="E12" s="97">
        <v>474.5</v>
      </c>
      <c r="F12" s="97">
        <f t="shared" si="1"/>
        <v>2720.3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3304.5</v>
      </c>
      <c r="M12" s="97">
        <v>584.2</v>
      </c>
      <c r="N12" s="97">
        <f t="shared" si="3"/>
        <v>2720.3</v>
      </c>
      <c r="O12" s="94">
        <f t="shared" si="4"/>
        <v>0</v>
      </c>
      <c r="P12" s="165">
        <v>1</v>
      </c>
      <c r="Q12" s="96">
        <v>1.2</v>
      </c>
      <c r="R12" s="96">
        <f t="shared" si="0"/>
        <v>1.2</v>
      </c>
    </row>
    <row r="13" spans="1:18" ht="18.75" customHeight="1">
      <c r="A13" s="164">
        <v>8</v>
      </c>
      <c r="B13" s="92" t="s">
        <v>180</v>
      </c>
      <c r="C13" s="97">
        <v>3534.3</v>
      </c>
      <c r="D13" s="97">
        <v>1276.9</v>
      </c>
      <c r="E13" s="97">
        <v>317.9</v>
      </c>
      <c r="F13" s="97">
        <f t="shared" si="1"/>
        <v>1939.5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3534.3</v>
      </c>
      <c r="M13" s="97">
        <v>1594.8</v>
      </c>
      <c r="N13" s="97">
        <f t="shared" si="3"/>
        <v>1939.5000000000002</v>
      </c>
      <c r="O13" s="94">
        <f t="shared" si="4"/>
        <v>-1.1723314021306113E-14</v>
      </c>
      <c r="P13" s="165">
        <v>1</v>
      </c>
      <c r="Q13" s="96">
        <v>1.2</v>
      </c>
      <c r="R13" s="96">
        <f t="shared" si="0"/>
        <v>1.2</v>
      </c>
    </row>
    <row r="14" spans="1:18" ht="12.75">
      <c r="A14" s="164">
        <v>9</v>
      </c>
      <c r="B14" s="92" t="s">
        <v>181</v>
      </c>
      <c r="C14" s="97">
        <v>5714.7</v>
      </c>
      <c r="D14" s="97">
        <v>109.6</v>
      </c>
      <c r="E14" s="97">
        <v>755.1</v>
      </c>
      <c r="F14" s="97">
        <f t="shared" si="1"/>
        <v>4849.999999999999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5714.7</v>
      </c>
      <c r="M14" s="97">
        <v>864.7</v>
      </c>
      <c r="N14" s="97">
        <f t="shared" si="3"/>
        <v>4850</v>
      </c>
      <c r="O14" s="94">
        <f t="shared" si="4"/>
        <v>-1.8752468077792338E-14</v>
      </c>
      <c r="P14" s="165">
        <v>1</v>
      </c>
      <c r="Q14" s="96">
        <v>1.2</v>
      </c>
      <c r="R14" s="96">
        <f t="shared" si="0"/>
        <v>1.2</v>
      </c>
    </row>
    <row r="15" spans="1:18" ht="12.75">
      <c r="A15" s="164">
        <v>10</v>
      </c>
      <c r="B15" s="92" t="s">
        <v>182</v>
      </c>
      <c r="C15" s="97">
        <v>8154.7</v>
      </c>
      <c r="D15" s="97">
        <v>154</v>
      </c>
      <c r="E15" s="97">
        <v>1327.5</v>
      </c>
      <c r="F15" s="97">
        <f t="shared" si="1"/>
        <v>6673.2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8154.7</v>
      </c>
      <c r="M15" s="97">
        <v>1481.5</v>
      </c>
      <c r="N15" s="97">
        <f t="shared" si="3"/>
        <v>6673.2</v>
      </c>
      <c r="O15" s="94">
        <f t="shared" si="4"/>
        <v>0</v>
      </c>
      <c r="P15" s="165">
        <v>1</v>
      </c>
      <c r="Q15" s="96">
        <v>1.2</v>
      </c>
      <c r="R15" s="96">
        <f t="shared" si="0"/>
        <v>1.2</v>
      </c>
    </row>
    <row r="16" spans="1:18" ht="12.75">
      <c r="A16" s="164">
        <v>11</v>
      </c>
      <c r="B16" s="92" t="s">
        <v>183</v>
      </c>
      <c r="C16" s="97">
        <v>3027</v>
      </c>
      <c r="D16" s="97">
        <v>43.9</v>
      </c>
      <c r="E16" s="97">
        <v>449.1</v>
      </c>
      <c r="F16" s="97">
        <f t="shared" si="1"/>
        <v>2534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3027</v>
      </c>
      <c r="M16" s="97">
        <v>493</v>
      </c>
      <c r="N16" s="97">
        <f t="shared" si="3"/>
        <v>2534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184</v>
      </c>
      <c r="C17" s="97">
        <v>3624.1</v>
      </c>
      <c r="D17" s="97">
        <v>109.7</v>
      </c>
      <c r="E17" s="97">
        <v>530.8</v>
      </c>
      <c r="F17" s="97">
        <f t="shared" si="1"/>
        <v>2983.6000000000004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3716</v>
      </c>
      <c r="M17" s="97">
        <v>640.5</v>
      </c>
      <c r="N17" s="97">
        <f t="shared" si="3"/>
        <v>3075.5</v>
      </c>
      <c r="O17" s="94">
        <f t="shared" si="4"/>
        <v>-3.080171604772745</v>
      </c>
      <c r="P17" s="165">
        <v>0.38</v>
      </c>
      <c r="Q17" s="96">
        <v>1.2</v>
      </c>
      <c r="R17" s="96">
        <f t="shared" si="0"/>
        <v>0.45599999999999996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54750.2</v>
      </c>
      <c r="D30" s="93">
        <f t="shared" si="5"/>
        <v>6392.7</v>
      </c>
      <c r="E30" s="93">
        <f t="shared" si="5"/>
        <v>6408.600000000001</v>
      </c>
      <c r="F30" s="93">
        <f t="shared" si="5"/>
        <v>41948.9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55127.59999999999</v>
      </c>
      <c r="M30" s="93">
        <f t="shared" si="5"/>
        <v>12801.3</v>
      </c>
      <c r="N30" s="93">
        <f t="shared" si="5"/>
        <v>42326.3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9.7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9.7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9.7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9.7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9.7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9.7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9.7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9.7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9.7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9.7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9.75">
      <c r="A41" s="18"/>
      <c r="P41" s="18"/>
    </row>
    <row r="42" spans="1:16" s="19" customFormat="1" ht="9.7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4.75390625" style="2" customWidth="1"/>
    <col min="5" max="5" width="12.75390625" style="2" customWidth="1"/>
    <col min="6" max="6" width="17.625" style="2" customWidth="1"/>
    <col min="7" max="7" width="21.375" style="2" hidden="1" customWidth="1"/>
    <col min="8" max="8" width="16.50390625" style="2" customWidth="1"/>
    <col min="9" max="9" width="13.50390625" style="2" customWidth="1"/>
    <col min="10" max="10" width="14.0039062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8" t="s">
        <v>20</v>
      </c>
      <c r="B3" s="179" t="s">
        <v>102</v>
      </c>
      <c r="C3" s="25" t="s">
        <v>51</v>
      </c>
      <c r="D3" s="25" t="s">
        <v>196</v>
      </c>
      <c r="E3" s="25" t="s">
        <v>224</v>
      </c>
      <c r="F3" s="25" t="s">
        <v>49</v>
      </c>
      <c r="G3" s="25" t="s">
        <v>49</v>
      </c>
      <c r="H3" s="25" t="s">
        <v>142</v>
      </c>
      <c r="I3" s="5" t="s">
        <v>48</v>
      </c>
      <c r="J3" s="171" t="s">
        <v>21</v>
      </c>
      <c r="K3" s="171" t="s">
        <v>194</v>
      </c>
      <c r="L3" s="6" t="s">
        <v>6</v>
      </c>
    </row>
    <row r="4" spans="1:12" s="10" customFormat="1" ht="42.75" customHeight="1">
      <c r="A4" s="178"/>
      <c r="B4" s="179"/>
      <c r="C4" s="5" t="s">
        <v>52</v>
      </c>
      <c r="D4" s="5" t="s">
        <v>187</v>
      </c>
      <c r="E4" s="5" t="s">
        <v>187</v>
      </c>
      <c r="F4" s="5" t="s">
        <v>32</v>
      </c>
      <c r="G4" s="8" t="s">
        <v>33</v>
      </c>
      <c r="H4" s="8" t="s">
        <v>26</v>
      </c>
      <c r="I4" s="8" t="s">
        <v>53</v>
      </c>
      <c r="J4" s="172"/>
      <c r="K4" s="172"/>
      <c r="L4" s="9" t="s">
        <v>50</v>
      </c>
    </row>
    <row r="5" spans="1:12" s="10" customFormat="1" ht="11.2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173</v>
      </c>
      <c r="C6" s="24">
        <v>130</v>
      </c>
      <c r="D6" s="93">
        <v>4.5</v>
      </c>
      <c r="E6" s="93">
        <v>3</v>
      </c>
      <c r="F6" s="93">
        <f>E6-D6</f>
        <v>-1.5</v>
      </c>
      <c r="G6" s="130">
        <v>0</v>
      </c>
      <c r="H6" s="97">
        <v>1026</v>
      </c>
      <c r="I6" s="169">
        <f>F6/H6*100</f>
        <v>-0.14619883040935672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190</v>
      </c>
      <c r="C7" s="24">
        <v>468</v>
      </c>
      <c r="D7" s="93">
        <v>1</v>
      </c>
      <c r="E7" s="93">
        <v>0.8</v>
      </c>
      <c r="F7" s="93">
        <f aca="true" t="shared" si="1" ref="F7:F17">E7-D7</f>
        <v>-0.19999999999999996</v>
      </c>
      <c r="G7" s="130">
        <v>75</v>
      </c>
      <c r="H7" s="97">
        <v>511.5</v>
      </c>
      <c r="I7" s="169">
        <f aca="true" t="shared" si="2" ref="I7:I17">F7/H7*100</f>
        <v>-0.03910068426197457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175</v>
      </c>
      <c r="C8" s="24">
        <v>340</v>
      </c>
      <c r="D8" s="93"/>
      <c r="E8" s="93">
        <v>0</v>
      </c>
      <c r="F8" s="93">
        <f t="shared" si="1"/>
        <v>0</v>
      </c>
      <c r="G8" s="130">
        <v>1.3</v>
      </c>
      <c r="H8" s="97">
        <v>308.9</v>
      </c>
      <c r="I8" s="169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176</v>
      </c>
      <c r="C9" s="24">
        <v>809</v>
      </c>
      <c r="D9" s="93">
        <v>0</v>
      </c>
      <c r="E9" s="93">
        <v>0</v>
      </c>
      <c r="F9" s="93">
        <f t="shared" si="1"/>
        <v>0</v>
      </c>
      <c r="G9" s="130">
        <v>-214</v>
      </c>
      <c r="H9" s="97">
        <v>359.6</v>
      </c>
      <c r="I9" s="169">
        <f t="shared" si="2"/>
        <v>0</v>
      </c>
      <c r="J9" s="96">
        <v>1</v>
      </c>
      <c r="K9" s="96">
        <v>1</v>
      </c>
      <c r="L9" s="96">
        <f t="shared" si="0"/>
        <v>1</v>
      </c>
    </row>
    <row r="10" spans="1:12" ht="12.75">
      <c r="A10" s="87">
        <v>5</v>
      </c>
      <c r="B10" s="92" t="s">
        <v>177</v>
      </c>
      <c r="C10" s="24">
        <v>903</v>
      </c>
      <c r="D10" s="93">
        <v>2</v>
      </c>
      <c r="E10" s="93">
        <v>1</v>
      </c>
      <c r="F10" s="93">
        <f t="shared" si="1"/>
        <v>-1</v>
      </c>
      <c r="G10" s="130">
        <v>0</v>
      </c>
      <c r="H10" s="97">
        <v>7535.1</v>
      </c>
      <c r="I10" s="169">
        <f t="shared" si="2"/>
        <v>-0.01327122400498998</v>
      </c>
      <c r="J10" s="96">
        <v>1</v>
      </c>
      <c r="K10" s="96">
        <v>1</v>
      </c>
      <c r="L10" s="96">
        <f t="shared" si="0"/>
        <v>1</v>
      </c>
    </row>
    <row r="11" spans="1:12" ht="12.75">
      <c r="A11" s="87">
        <v>6</v>
      </c>
      <c r="B11" s="92" t="s">
        <v>178</v>
      </c>
      <c r="C11" s="24">
        <v>1688</v>
      </c>
      <c r="D11" s="93">
        <v>4</v>
      </c>
      <c r="E11" s="93">
        <v>2</v>
      </c>
      <c r="F11" s="93">
        <f t="shared" si="1"/>
        <v>-2</v>
      </c>
      <c r="G11" s="130">
        <v>-101</v>
      </c>
      <c r="H11" s="97">
        <v>278.6</v>
      </c>
      <c r="I11" s="169">
        <f t="shared" si="2"/>
        <v>-0.7178750897343862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179</v>
      </c>
      <c r="C12" s="24">
        <v>1230</v>
      </c>
      <c r="D12" s="93">
        <v>1</v>
      </c>
      <c r="E12" s="93">
        <v>1</v>
      </c>
      <c r="F12" s="93">
        <f t="shared" si="1"/>
        <v>0</v>
      </c>
      <c r="G12" s="130">
        <v>-85</v>
      </c>
      <c r="H12" s="97">
        <v>544.5</v>
      </c>
      <c r="I12" s="169">
        <f t="shared" si="2"/>
        <v>0</v>
      </c>
      <c r="J12" s="96">
        <v>1</v>
      </c>
      <c r="K12" s="96">
        <v>1</v>
      </c>
      <c r="L12" s="96">
        <f t="shared" si="0"/>
        <v>1</v>
      </c>
    </row>
    <row r="13" spans="1:12" ht="12.75">
      <c r="A13" s="87">
        <v>8</v>
      </c>
      <c r="B13" s="92" t="s">
        <v>186</v>
      </c>
      <c r="C13" s="24">
        <v>21</v>
      </c>
      <c r="D13" s="93">
        <v>0</v>
      </c>
      <c r="E13" s="93">
        <v>0</v>
      </c>
      <c r="F13" s="93">
        <f t="shared" si="1"/>
        <v>0</v>
      </c>
      <c r="G13" s="130">
        <v>0</v>
      </c>
      <c r="H13" s="97">
        <v>480.6</v>
      </c>
      <c r="I13" s="169">
        <f t="shared" si="2"/>
        <v>0</v>
      </c>
      <c r="J13" s="96">
        <v>1</v>
      </c>
      <c r="K13" s="96">
        <v>1</v>
      </c>
      <c r="L13" s="96">
        <f t="shared" si="0"/>
        <v>1</v>
      </c>
    </row>
    <row r="14" spans="1:12" ht="12.75">
      <c r="A14" s="87">
        <v>9</v>
      </c>
      <c r="B14" s="92" t="s">
        <v>181</v>
      </c>
      <c r="C14" s="24">
        <v>919</v>
      </c>
      <c r="D14" s="93">
        <v>3</v>
      </c>
      <c r="E14" s="93">
        <v>2.5</v>
      </c>
      <c r="F14" s="93">
        <f t="shared" si="1"/>
        <v>-0.5</v>
      </c>
      <c r="G14" s="130">
        <v>-138</v>
      </c>
      <c r="H14" s="97">
        <v>1075.3</v>
      </c>
      <c r="I14" s="169">
        <f t="shared" si="2"/>
        <v>-0.046498651539105366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182</v>
      </c>
      <c r="C15" s="24">
        <v>319</v>
      </c>
      <c r="D15" s="93">
        <v>2</v>
      </c>
      <c r="E15" s="93">
        <v>1.5</v>
      </c>
      <c r="F15" s="93">
        <f t="shared" si="1"/>
        <v>-0.5</v>
      </c>
      <c r="G15" s="130">
        <v>-62</v>
      </c>
      <c r="H15" s="97">
        <v>956.6</v>
      </c>
      <c r="I15" s="169">
        <f t="shared" si="2"/>
        <v>-0.05226845076311938</v>
      </c>
      <c r="J15" s="96">
        <v>1</v>
      </c>
      <c r="K15" s="96">
        <v>1</v>
      </c>
      <c r="L15" s="96">
        <f t="shared" si="0"/>
        <v>1</v>
      </c>
    </row>
    <row r="16" spans="1:12" ht="12.75">
      <c r="A16" s="87">
        <v>11</v>
      </c>
      <c r="B16" s="92" t="s">
        <v>183</v>
      </c>
      <c r="C16" s="24">
        <v>1324</v>
      </c>
      <c r="D16" s="93">
        <v>0.7</v>
      </c>
      <c r="E16" s="93">
        <v>0</v>
      </c>
      <c r="F16" s="93">
        <f t="shared" si="1"/>
        <v>-0.7</v>
      </c>
      <c r="G16" s="130">
        <v>-423</v>
      </c>
      <c r="H16" s="97">
        <v>506.7</v>
      </c>
      <c r="I16" s="169">
        <f t="shared" si="2"/>
        <v>-0.13814880599960527</v>
      </c>
      <c r="J16" s="96">
        <v>1</v>
      </c>
      <c r="K16" s="96">
        <v>1</v>
      </c>
      <c r="L16" s="96">
        <f t="shared" si="0"/>
        <v>1</v>
      </c>
    </row>
    <row r="17" spans="1:12" ht="12.75">
      <c r="A17" s="87">
        <v>12</v>
      </c>
      <c r="B17" s="92" t="s">
        <v>184</v>
      </c>
      <c r="C17" s="24">
        <v>365</v>
      </c>
      <c r="D17" s="93">
        <v>3</v>
      </c>
      <c r="E17" s="93">
        <v>2</v>
      </c>
      <c r="F17" s="93">
        <f t="shared" si="1"/>
        <v>-1</v>
      </c>
      <c r="G17" s="130">
        <v>-286</v>
      </c>
      <c r="H17" s="97">
        <v>809.5</v>
      </c>
      <c r="I17" s="169">
        <f t="shared" si="2"/>
        <v>-0.12353304508956146</v>
      </c>
      <c r="J17" s="96">
        <v>1</v>
      </c>
      <c r="K17" s="96">
        <v>1</v>
      </c>
      <c r="L17" s="96">
        <f t="shared" si="0"/>
        <v>1</v>
      </c>
    </row>
    <row r="18" spans="1:12" ht="12.75">
      <c r="A18" s="87">
        <v>13</v>
      </c>
      <c r="B18" s="92"/>
      <c r="C18" s="24">
        <v>376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1279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1591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1431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19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358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2" customHeight="1">
      <c r="A24" s="87">
        <v>19</v>
      </c>
      <c r="B24" s="24"/>
      <c r="C24" s="24">
        <v>1655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2.75" hidden="1">
      <c r="A28" s="87">
        <v>23</v>
      </c>
      <c r="B28" s="24"/>
      <c r="C28" s="24">
        <v>1300</v>
      </c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2.75" hidden="1">
      <c r="A29" s="87">
        <v>24</v>
      </c>
      <c r="B29" s="24"/>
      <c r="C29" s="24">
        <v>4659</v>
      </c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7" t="s">
        <v>39</v>
      </c>
      <c r="B30" s="177"/>
      <c r="C30" s="14">
        <f aca="true" t="shared" si="3" ref="C30:H30">SUM(C6:C29)</f>
        <v>22646</v>
      </c>
      <c r="D30" s="93">
        <f t="shared" si="3"/>
        <v>21.2</v>
      </c>
      <c r="E30" s="93">
        <f t="shared" si="3"/>
        <v>13.8</v>
      </c>
      <c r="F30" s="93">
        <f t="shared" si="3"/>
        <v>-7.4</v>
      </c>
      <c r="G30" s="93">
        <f t="shared" si="3"/>
        <v>-1232.7</v>
      </c>
      <c r="H30" s="93">
        <f t="shared" si="3"/>
        <v>14392.900000000001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9.7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9.7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9.7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9.7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9.7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9.7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9.7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9.75">
      <c r="A38" s="18"/>
      <c r="H38" s="17"/>
      <c r="J38" s="18"/>
    </row>
    <row r="39" spans="1:10" s="19" customFormat="1" ht="9.75">
      <c r="A39" s="18"/>
      <c r="H39" s="17"/>
      <c r="J39" s="18"/>
    </row>
    <row r="40" spans="1:10" s="19" customFormat="1" ht="9.75">
      <c r="A40" s="18"/>
      <c r="H40" s="17"/>
      <c r="J40" s="18"/>
    </row>
    <row r="41" spans="1:10" s="19" customFormat="1" ht="9.75">
      <c r="A41" s="18"/>
      <c r="J41" s="18"/>
    </row>
    <row r="42" spans="1:10" s="19" customFormat="1" ht="9.7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4" sqref="H14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173" t="s">
        <v>101</v>
      </c>
      <c r="C1" s="173"/>
      <c r="D1" s="173"/>
      <c r="E1" s="173"/>
      <c r="F1" s="173"/>
      <c r="G1" s="173"/>
      <c r="H1" s="173"/>
      <c r="I1" s="173"/>
      <c r="J1" s="173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178" t="s">
        <v>3</v>
      </c>
      <c r="B4" s="171" t="s">
        <v>102</v>
      </c>
      <c r="C4" s="171" t="s">
        <v>103</v>
      </c>
      <c r="D4" s="171" t="s">
        <v>197</v>
      </c>
      <c r="E4" s="171" t="s">
        <v>198</v>
      </c>
      <c r="F4" s="171" t="s">
        <v>104</v>
      </c>
      <c r="G4" s="171" t="s">
        <v>99</v>
      </c>
      <c r="H4" s="171" t="s">
        <v>100</v>
      </c>
      <c r="I4" s="171" t="s">
        <v>5</v>
      </c>
      <c r="J4" s="174" t="s">
        <v>6</v>
      </c>
    </row>
    <row r="5" spans="1:10" ht="135" customHeight="1">
      <c r="A5" s="178"/>
      <c r="B5" s="176"/>
      <c r="C5" s="172"/>
      <c r="D5" s="172"/>
      <c r="E5" s="172"/>
      <c r="F5" s="172"/>
      <c r="G5" s="172"/>
      <c r="H5" s="176"/>
      <c r="I5" s="176"/>
      <c r="J5" s="175"/>
    </row>
    <row r="6" spans="1:10" s="10" customFormat="1" ht="51" customHeight="1">
      <c r="A6" s="178"/>
      <c r="B6" s="17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72"/>
      <c r="I6" s="172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173</v>
      </c>
      <c r="C8" s="93">
        <v>1741</v>
      </c>
      <c r="D8" s="93">
        <v>914</v>
      </c>
      <c r="E8" s="97">
        <v>77</v>
      </c>
      <c r="F8" s="97">
        <f>D8+E8</f>
        <v>991</v>
      </c>
      <c r="G8" s="94">
        <f aca="true" t="shared" si="0" ref="G8:G19">C8/(C8+F8)*100</f>
        <v>63.72620790629575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190</v>
      </c>
      <c r="C9" s="93">
        <v>1244.7</v>
      </c>
      <c r="D9" s="93">
        <v>523.5</v>
      </c>
      <c r="E9" s="97">
        <v>333.5</v>
      </c>
      <c r="F9" s="97">
        <f aca="true" t="shared" si="2" ref="F9:F19">D9+E9</f>
        <v>857</v>
      </c>
      <c r="G9" s="94">
        <f t="shared" si="0"/>
        <v>59.22348574963125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175</v>
      </c>
      <c r="C10" s="93">
        <v>1106.5</v>
      </c>
      <c r="D10" s="93">
        <v>326.9</v>
      </c>
      <c r="E10" s="97">
        <v>279.7</v>
      </c>
      <c r="F10" s="97">
        <f t="shared" si="2"/>
        <v>606.5999999999999</v>
      </c>
      <c r="G10" s="94">
        <f t="shared" si="0"/>
        <v>64.59050843500088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176</v>
      </c>
      <c r="C11" s="93">
        <v>1087.6</v>
      </c>
      <c r="D11" s="93">
        <v>366.6</v>
      </c>
      <c r="E11" s="97">
        <v>15</v>
      </c>
      <c r="F11" s="97">
        <f t="shared" si="2"/>
        <v>381.6</v>
      </c>
      <c r="G11" s="94">
        <f t="shared" si="0"/>
        <v>74.02668118704057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177</v>
      </c>
      <c r="C12" s="93">
        <v>1714.2</v>
      </c>
      <c r="D12" s="93">
        <v>6460.5</v>
      </c>
      <c r="E12" s="97">
        <v>64.3</v>
      </c>
      <c r="F12" s="97">
        <f t="shared" si="2"/>
        <v>6524.8</v>
      </c>
      <c r="G12" s="94">
        <f t="shared" si="0"/>
        <v>20.805923048913705</v>
      </c>
      <c r="H12" s="96">
        <v>0.548</v>
      </c>
      <c r="I12" s="96">
        <v>1.2</v>
      </c>
      <c r="J12" s="96">
        <f t="shared" si="1"/>
        <v>0.6576000000000001</v>
      </c>
    </row>
    <row r="13" spans="1:10" ht="12.75">
      <c r="A13" s="87">
        <v>6</v>
      </c>
      <c r="B13" s="92" t="s">
        <v>178</v>
      </c>
      <c r="C13" s="93">
        <v>1686.5</v>
      </c>
      <c r="D13" s="93">
        <v>284.6</v>
      </c>
      <c r="E13" s="97">
        <v>12.7</v>
      </c>
      <c r="F13" s="97">
        <f t="shared" si="2"/>
        <v>297.3</v>
      </c>
      <c r="G13" s="94">
        <f t="shared" si="0"/>
        <v>85.01361024296804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179</v>
      </c>
      <c r="C14" s="93">
        <v>1528.9</v>
      </c>
      <c r="D14" s="93">
        <v>579.5</v>
      </c>
      <c r="E14" s="97">
        <v>74</v>
      </c>
      <c r="F14" s="97">
        <f t="shared" si="2"/>
        <v>653.5</v>
      </c>
      <c r="G14" s="94">
        <f t="shared" si="0"/>
        <v>70.0559017595308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186</v>
      </c>
      <c r="C15" s="93">
        <v>818.8</v>
      </c>
      <c r="D15" s="93">
        <v>515.1</v>
      </c>
      <c r="E15" s="97">
        <v>173.1</v>
      </c>
      <c r="F15" s="97">
        <f t="shared" si="2"/>
        <v>688.2</v>
      </c>
      <c r="G15" s="94">
        <f t="shared" si="0"/>
        <v>54.33311214333112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181</v>
      </c>
      <c r="C16" s="93">
        <v>2574.4</v>
      </c>
      <c r="D16" s="93">
        <v>1201.3</v>
      </c>
      <c r="E16" s="97">
        <v>175.3</v>
      </c>
      <c r="F16" s="97">
        <f t="shared" si="2"/>
        <v>1376.6</v>
      </c>
      <c r="G16" s="94">
        <f t="shared" si="0"/>
        <v>65.15818780055682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182</v>
      </c>
      <c r="C17" s="93">
        <v>4248.3</v>
      </c>
      <c r="D17" s="93">
        <v>960.6</v>
      </c>
      <c r="E17" s="97">
        <v>157</v>
      </c>
      <c r="F17" s="97">
        <f t="shared" si="2"/>
        <v>1117.6</v>
      </c>
      <c r="G17" s="94">
        <f t="shared" si="0"/>
        <v>79.17217987662835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183</v>
      </c>
      <c r="C18" s="93">
        <v>1466.4</v>
      </c>
      <c r="D18" s="93">
        <v>532.7</v>
      </c>
      <c r="E18" s="97">
        <v>30</v>
      </c>
      <c r="F18" s="97">
        <f t="shared" si="2"/>
        <v>562.7</v>
      </c>
      <c r="G18" s="94">
        <f t="shared" si="0"/>
        <v>72.26849342072839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184</v>
      </c>
      <c r="C19" s="93">
        <v>1630.2</v>
      </c>
      <c r="D19" s="93">
        <v>753.5</v>
      </c>
      <c r="E19" s="97">
        <v>43</v>
      </c>
      <c r="F19" s="97">
        <f t="shared" si="2"/>
        <v>796.5</v>
      </c>
      <c r="G19" s="94">
        <f t="shared" si="0"/>
        <v>67.17764865867227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7" t="s">
        <v>78</v>
      </c>
      <c r="B32" s="177"/>
      <c r="C32" s="93">
        <f>SUM(C8:C31)</f>
        <v>20847.5</v>
      </c>
      <c r="D32" s="93">
        <f>SUM(D8:D31)</f>
        <v>13418.800000000001</v>
      </c>
      <c r="E32" s="93">
        <f>SUM(E8:E31)</f>
        <v>1434.6</v>
      </c>
      <c r="F32" s="93">
        <f>SUM(F8:F31)</f>
        <v>14853.400000000001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9.75">
      <c r="A33" s="15"/>
      <c r="B33" s="16"/>
      <c r="C33" s="16"/>
      <c r="D33" s="16"/>
      <c r="E33" s="17"/>
      <c r="F33" s="17"/>
      <c r="G33" s="16"/>
      <c r="H33" s="18"/>
    </row>
    <row r="34" spans="1:8" s="19" customFormat="1" ht="9.75">
      <c r="A34" s="15"/>
      <c r="B34" s="16"/>
      <c r="C34" s="16"/>
      <c r="D34" s="16"/>
      <c r="E34" s="17"/>
      <c r="F34" s="17"/>
      <c r="G34" s="16"/>
      <c r="H34" s="18"/>
    </row>
    <row r="35" spans="1:8" s="19" customFormat="1" ht="9.75">
      <c r="A35" s="15"/>
      <c r="B35" s="16"/>
      <c r="C35" s="16"/>
      <c r="D35" s="16"/>
      <c r="E35" s="17"/>
      <c r="F35" s="17"/>
      <c r="G35" s="16"/>
      <c r="H35" s="18"/>
    </row>
    <row r="36" spans="1:8" s="19" customFormat="1" ht="9.75">
      <c r="A36" s="15"/>
      <c r="B36" s="16"/>
      <c r="C36" s="16"/>
      <c r="D36" s="16"/>
      <c r="E36" s="17"/>
      <c r="F36" s="17"/>
      <c r="G36" s="20"/>
      <c r="H36" s="18"/>
    </row>
    <row r="37" spans="1:8" s="19" customFormat="1" ht="9.75">
      <c r="A37" s="15"/>
      <c r="B37" s="16"/>
      <c r="C37" s="16"/>
      <c r="D37" s="16"/>
      <c r="E37" s="17"/>
      <c r="F37" s="17"/>
      <c r="G37" s="16"/>
      <c r="H37" s="18"/>
    </row>
    <row r="38" spans="1:8" s="19" customFormat="1" ht="9.75">
      <c r="A38" s="15"/>
      <c r="B38" s="16"/>
      <c r="C38" s="16"/>
      <c r="D38" s="16"/>
      <c r="E38" s="17"/>
      <c r="F38" s="17"/>
      <c r="G38" s="16"/>
      <c r="H38" s="18"/>
    </row>
    <row r="39" spans="1:8" s="19" customFormat="1" ht="9.75">
      <c r="A39" s="15"/>
      <c r="B39" s="16"/>
      <c r="C39" s="16"/>
      <c r="D39" s="16"/>
      <c r="E39" s="17"/>
      <c r="F39" s="17"/>
      <c r="G39" s="16"/>
      <c r="H39" s="18"/>
    </row>
    <row r="40" spans="1:8" s="19" customFormat="1" ht="9.75">
      <c r="A40" s="18"/>
      <c r="E40" s="17"/>
      <c r="F40" s="17"/>
      <c r="H40" s="18"/>
    </row>
    <row r="41" spans="1:8" s="19" customFormat="1" ht="9.75">
      <c r="A41" s="18"/>
      <c r="E41" s="17"/>
      <c r="F41" s="17"/>
      <c r="H41" s="18"/>
    </row>
    <row r="42" spans="1:8" s="19" customFormat="1" ht="9.75">
      <c r="A42" s="18"/>
      <c r="E42" s="17"/>
      <c r="F42" s="17"/>
      <c r="H42" s="18"/>
    </row>
    <row r="43" spans="1:8" s="19" customFormat="1" ht="9.75">
      <c r="A43" s="18"/>
      <c r="H43" s="18"/>
    </row>
    <row r="44" spans="1:8" s="19" customFormat="1" ht="9.75">
      <c r="A44" s="18"/>
      <c r="H44" s="18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8" sqref="J18"/>
    </sheetView>
  </sheetViews>
  <sheetFormatPr defaultColWidth="9.00390625" defaultRowHeight="12.75"/>
  <cols>
    <col min="1" max="1" width="3.5039062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5039062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375" style="13" customWidth="1"/>
    <col min="13" max="16384" width="9.125" style="59" customWidth="1"/>
  </cols>
  <sheetData>
    <row r="1" spans="1:15" ht="17.25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58"/>
      <c r="N1" s="58"/>
      <c r="O1" s="58"/>
    </row>
    <row r="2" spans="1:6" ht="9.75">
      <c r="A2" s="60"/>
      <c r="B2" s="61"/>
      <c r="C2" s="61"/>
      <c r="D2" s="61"/>
      <c r="E2" s="61"/>
      <c r="F2" s="61"/>
    </row>
    <row r="3" spans="1:12" ht="180.75" customHeight="1">
      <c r="A3" s="178" t="s">
        <v>3</v>
      </c>
      <c r="B3" s="179" t="s">
        <v>102</v>
      </c>
      <c r="C3" s="26" t="s">
        <v>200</v>
      </c>
      <c r="D3" s="25" t="s">
        <v>126</v>
      </c>
      <c r="E3" s="54" t="s">
        <v>106</v>
      </c>
      <c r="F3" s="26" t="s">
        <v>199</v>
      </c>
      <c r="G3" s="79" t="s">
        <v>127</v>
      </c>
      <c r="H3" s="54" t="s">
        <v>128</v>
      </c>
      <c r="I3" s="22" t="s">
        <v>24</v>
      </c>
      <c r="J3" s="171" t="s">
        <v>80</v>
      </c>
      <c r="K3" s="171" t="s">
        <v>5</v>
      </c>
      <c r="L3" s="23" t="s">
        <v>6</v>
      </c>
    </row>
    <row r="4" spans="1:12" ht="45.75" customHeight="1">
      <c r="A4" s="178"/>
      <c r="B4" s="179"/>
      <c r="C4" s="8" t="s">
        <v>90</v>
      </c>
      <c r="D4" s="8" t="s">
        <v>154</v>
      </c>
      <c r="E4" s="8" t="s">
        <v>68</v>
      </c>
      <c r="F4" s="26" t="s">
        <v>7</v>
      </c>
      <c r="G4" s="8" t="s">
        <v>154</v>
      </c>
      <c r="H4" s="49" t="s">
        <v>55</v>
      </c>
      <c r="I4" s="76" t="s">
        <v>91</v>
      </c>
      <c r="J4" s="172"/>
      <c r="K4" s="172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173</v>
      </c>
      <c r="C6" s="93">
        <v>6.5</v>
      </c>
      <c r="D6" s="93">
        <v>6.5</v>
      </c>
      <c r="E6" s="99">
        <f aca="true" t="shared" si="0" ref="E6:E17">C6-D6</f>
        <v>0</v>
      </c>
      <c r="F6" s="97">
        <v>4154.1</v>
      </c>
      <c r="G6" s="97">
        <v>692.1</v>
      </c>
      <c r="H6" s="99">
        <f aca="true" t="shared" si="1" ref="H6:H17">F6-G6</f>
        <v>3462.0000000000005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190</v>
      </c>
      <c r="C7" s="93">
        <v>6.3</v>
      </c>
      <c r="D7" s="93"/>
      <c r="E7" s="99">
        <f t="shared" si="0"/>
        <v>6.3</v>
      </c>
      <c r="F7" s="97">
        <v>2810.7</v>
      </c>
      <c r="G7" s="97">
        <v>430.5</v>
      </c>
      <c r="H7" s="99">
        <f t="shared" si="1"/>
        <v>2380.2</v>
      </c>
      <c r="I7" s="102">
        <f t="shared" si="2"/>
        <v>0.2646836400302496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175</v>
      </c>
      <c r="C8" s="93">
        <v>40</v>
      </c>
      <c r="D8" s="93"/>
      <c r="E8" s="99">
        <f t="shared" si="0"/>
        <v>40</v>
      </c>
      <c r="F8" s="97">
        <v>2421</v>
      </c>
      <c r="G8" s="97">
        <v>387.7</v>
      </c>
      <c r="H8" s="99">
        <f t="shared" si="1"/>
        <v>2033.3</v>
      </c>
      <c r="I8" s="102">
        <f t="shared" si="2"/>
        <v>1.9672453646781096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176</v>
      </c>
      <c r="C9" s="93">
        <v>761</v>
      </c>
      <c r="D9" s="93">
        <v>742.4</v>
      </c>
      <c r="E9" s="99">
        <f t="shared" si="0"/>
        <v>18.600000000000023</v>
      </c>
      <c r="F9" s="97">
        <v>3230.9</v>
      </c>
      <c r="G9" s="97">
        <v>1140.7</v>
      </c>
      <c r="H9" s="99">
        <f t="shared" si="1"/>
        <v>2090.2</v>
      </c>
      <c r="I9" s="102">
        <f t="shared" si="2"/>
        <v>0.8898669983733626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177</v>
      </c>
      <c r="C10" s="93">
        <v>3595.6</v>
      </c>
      <c r="D10" s="93">
        <v>3494.7</v>
      </c>
      <c r="E10" s="99">
        <f t="shared" si="0"/>
        <v>100.90000000000009</v>
      </c>
      <c r="F10" s="97">
        <v>11955.6</v>
      </c>
      <c r="G10" s="97">
        <v>3931.7</v>
      </c>
      <c r="H10" s="99">
        <f t="shared" si="1"/>
        <v>8023.900000000001</v>
      </c>
      <c r="I10" s="102">
        <f t="shared" si="2"/>
        <v>1.257493238948642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178</v>
      </c>
      <c r="C11" s="93">
        <v>3</v>
      </c>
      <c r="D11" s="93">
        <v>3</v>
      </c>
      <c r="E11" s="99">
        <f t="shared" si="0"/>
        <v>0</v>
      </c>
      <c r="F11" s="97">
        <v>3104.1</v>
      </c>
      <c r="G11" s="97">
        <v>559.9</v>
      </c>
      <c r="H11" s="99">
        <f t="shared" si="1"/>
        <v>2544.2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179</v>
      </c>
      <c r="C12" s="93">
        <v>16.8</v>
      </c>
      <c r="D12" s="93">
        <v>6.8</v>
      </c>
      <c r="E12" s="99">
        <f t="shared" si="0"/>
        <v>10</v>
      </c>
      <c r="F12" s="97">
        <v>3304.5</v>
      </c>
      <c r="G12" s="97">
        <v>584.2</v>
      </c>
      <c r="H12" s="99">
        <f t="shared" si="1"/>
        <v>2720.3</v>
      </c>
      <c r="I12" s="102">
        <f t="shared" si="2"/>
        <v>0.36760651398742783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186</v>
      </c>
      <c r="C13" s="93">
        <v>1236</v>
      </c>
      <c r="D13" s="93">
        <v>1236</v>
      </c>
      <c r="E13" s="99">
        <f t="shared" si="0"/>
        <v>0</v>
      </c>
      <c r="F13" s="97">
        <v>3534.3</v>
      </c>
      <c r="G13" s="97">
        <v>1594.8</v>
      </c>
      <c r="H13" s="99">
        <f t="shared" si="1"/>
        <v>1939.5000000000002</v>
      </c>
      <c r="I13" s="102">
        <f t="shared" si="2"/>
        <v>0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181</v>
      </c>
      <c r="C14" s="93">
        <v>8.5</v>
      </c>
      <c r="D14" s="93">
        <v>2.5</v>
      </c>
      <c r="E14" s="99">
        <f t="shared" si="0"/>
        <v>6</v>
      </c>
      <c r="F14" s="97">
        <v>5714.7</v>
      </c>
      <c r="G14" s="97">
        <v>864.7</v>
      </c>
      <c r="H14" s="99">
        <f t="shared" si="1"/>
        <v>4850</v>
      </c>
      <c r="I14" s="102">
        <f t="shared" si="2"/>
        <v>0.12371134020618556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182</v>
      </c>
      <c r="C15" s="93">
        <v>1048.2</v>
      </c>
      <c r="D15" s="93">
        <v>9.6</v>
      </c>
      <c r="E15" s="99">
        <f t="shared" si="0"/>
        <v>1038.6000000000001</v>
      </c>
      <c r="F15" s="97">
        <v>8154.7</v>
      </c>
      <c r="G15" s="97">
        <v>1481.5</v>
      </c>
      <c r="H15" s="99">
        <f t="shared" si="1"/>
        <v>6673.2</v>
      </c>
      <c r="I15" s="102">
        <f t="shared" si="2"/>
        <v>15.563747527423127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183</v>
      </c>
      <c r="C16" s="93">
        <v>69.5</v>
      </c>
      <c r="D16" s="93">
        <v>4</v>
      </c>
      <c r="E16" s="99">
        <f t="shared" si="0"/>
        <v>65.5</v>
      </c>
      <c r="F16" s="97">
        <v>3027</v>
      </c>
      <c r="G16" s="97">
        <v>493</v>
      </c>
      <c r="H16" s="99">
        <f t="shared" si="1"/>
        <v>2534</v>
      </c>
      <c r="I16" s="102">
        <f t="shared" si="2"/>
        <v>2.584846093133386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184</v>
      </c>
      <c r="C17" s="93">
        <v>40</v>
      </c>
      <c r="D17" s="93">
        <v>5.5</v>
      </c>
      <c r="E17" s="99">
        <f t="shared" si="0"/>
        <v>34.5</v>
      </c>
      <c r="F17" s="97">
        <v>3716</v>
      </c>
      <c r="G17" s="97">
        <v>640.5</v>
      </c>
      <c r="H17" s="99">
        <f t="shared" si="1"/>
        <v>3075.5</v>
      </c>
      <c r="I17" s="102">
        <f t="shared" si="2"/>
        <v>1.1217688180783612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7" t="s">
        <v>65</v>
      </c>
      <c r="B30" s="177"/>
      <c r="C30" s="93">
        <f aca="true" t="shared" si="4" ref="C30:H30">SUM(C6:C29)</f>
        <v>6831.4</v>
      </c>
      <c r="D30" s="93">
        <f t="shared" si="4"/>
        <v>5511</v>
      </c>
      <c r="E30" s="100">
        <f t="shared" si="4"/>
        <v>1320.4000000000003</v>
      </c>
      <c r="F30" s="100">
        <f t="shared" si="4"/>
        <v>55127.59999999999</v>
      </c>
      <c r="G30" s="100">
        <f t="shared" si="4"/>
        <v>12801.3</v>
      </c>
      <c r="H30" s="101">
        <f t="shared" si="4"/>
        <v>42326.3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9.7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9.75">
      <c r="A32" s="68"/>
      <c r="B32" s="17"/>
      <c r="C32" s="17"/>
      <c r="D32" s="17"/>
      <c r="E32" s="17"/>
      <c r="F32" s="17" t="s">
        <v>188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8" sqref="L18"/>
    </sheetView>
  </sheetViews>
  <sheetFormatPr defaultColWidth="9.00390625" defaultRowHeight="12.75"/>
  <cols>
    <col min="1" max="1" width="3.50390625" style="63" customWidth="1"/>
    <col min="2" max="2" width="21.00390625" style="13" customWidth="1"/>
    <col min="3" max="3" width="17.50390625" style="13" customWidth="1"/>
    <col min="4" max="4" width="22.625" style="13" customWidth="1"/>
    <col min="5" max="5" width="16.375" style="47" customWidth="1"/>
    <col min="6" max="6" width="14.00390625" style="59" customWidth="1"/>
    <col min="7" max="7" width="15.875" style="62" customWidth="1"/>
    <col min="8" max="8" width="17.5039062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50390625" style="63" customWidth="1"/>
    <col min="13" max="13" width="13.875" style="13" customWidth="1"/>
    <col min="14" max="14" width="13.375" style="13" customWidth="1"/>
    <col min="15" max="16384" width="9.125" style="59" customWidth="1"/>
  </cols>
  <sheetData>
    <row r="1" spans="1:14" ht="28.5" customHeight="1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4" ht="9.75">
      <c r="A2" s="60"/>
      <c r="B2" s="61"/>
      <c r="C2" s="61"/>
      <c r="D2" s="61"/>
    </row>
    <row r="3" spans="1:14" ht="173.25" customHeight="1">
      <c r="A3" s="178" t="s">
        <v>3</v>
      </c>
      <c r="B3" s="171" t="s">
        <v>102</v>
      </c>
      <c r="C3" s="54" t="s">
        <v>109</v>
      </c>
      <c r="D3" s="54" t="s">
        <v>129</v>
      </c>
      <c r="E3" s="22" t="s">
        <v>110</v>
      </c>
      <c r="F3" s="54" t="s">
        <v>111</v>
      </c>
      <c r="G3" s="54" t="s">
        <v>112</v>
      </c>
      <c r="H3" s="26" t="s">
        <v>203</v>
      </c>
      <c r="I3" s="79" t="s">
        <v>130</v>
      </c>
      <c r="J3" s="54" t="s">
        <v>131</v>
      </c>
      <c r="K3" s="5" t="s">
        <v>83</v>
      </c>
      <c r="L3" s="171" t="s">
        <v>4</v>
      </c>
      <c r="M3" s="171" t="s">
        <v>5</v>
      </c>
      <c r="N3" s="23" t="s">
        <v>6</v>
      </c>
    </row>
    <row r="4" spans="1:14" ht="53.25" customHeight="1">
      <c r="A4" s="180"/>
      <c r="B4" s="172"/>
      <c r="C4" s="8" t="s">
        <v>26</v>
      </c>
      <c r="D4" s="52" t="s">
        <v>113</v>
      </c>
      <c r="E4" s="8" t="s">
        <v>154</v>
      </c>
      <c r="F4" s="8" t="s">
        <v>26</v>
      </c>
      <c r="G4" s="8" t="s">
        <v>26</v>
      </c>
      <c r="H4" s="26" t="s">
        <v>7</v>
      </c>
      <c r="I4" s="8" t="s">
        <v>154</v>
      </c>
      <c r="J4" s="80" t="s">
        <v>84</v>
      </c>
      <c r="K4" s="73" t="s">
        <v>85</v>
      </c>
      <c r="L4" s="172"/>
      <c r="M4" s="172"/>
      <c r="N4" s="77" t="s">
        <v>86</v>
      </c>
    </row>
    <row r="5" spans="1:14" ht="10.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173</v>
      </c>
      <c r="C6" s="98">
        <v>2386.1</v>
      </c>
      <c r="D6" s="98">
        <f aca="true" t="shared" si="0" ref="D6:D17">C6-E6</f>
        <v>90</v>
      </c>
      <c r="E6" s="99">
        <v>2296.1</v>
      </c>
      <c r="F6" s="112">
        <v>0</v>
      </c>
      <c r="G6" s="113">
        <v>27.2</v>
      </c>
      <c r="H6" s="97">
        <v>4154.1</v>
      </c>
      <c r="I6" s="97">
        <v>692.1</v>
      </c>
      <c r="J6" s="113">
        <f aca="true" t="shared" si="1" ref="J6:J17">H6-I6</f>
        <v>3462.0000000000005</v>
      </c>
      <c r="K6" s="110">
        <f aca="true" t="shared" si="2" ref="K6:K17">(E6+F6+G6)/J6*100</f>
        <v>67.10860774119006</v>
      </c>
      <c r="L6" s="104">
        <v>0.058</v>
      </c>
      <c r="M6" s="103">
        <v>1.5</v>
      </c>
      <c r="N6" s="103">
        <f aca="true" t="shared" si="3" ref="N6:N17">L6*M6</f>
        <v>0.08700000000000001</v>
      </c>
    </row>
    <row r="7" spans="1:14" ht="12.75">
      <c r="A7" s="87">
        <v>2</v>
      </c>
      <c r="B7" s="92" t="s">
        <v>190</v>
      </c>
      <c r="C7" s="98">
        <v>1497.7</v>
      </c>
      <c r="D7" s="98">
        <f t="shared" si="0"/>
        <v>36</v>
      </c>
      <c r="E7" s="99">
        <v>1461.7</v>
      </c>
      <c r="F7" s="112">
        <v>0</v>
      </c>
      <c r="G7" s="113">
        <v>350.5</v>
      </c>
      <c r="H7" s="97">
        <v>2810.7</v>
      </c>
      <c r="I7" s="97">
        <v>430.5</v>
      </c>
      <c r="J7" s="113">
        <f t="shared" si="1"/>
        <v>2380.2</v>
      </c>
      <c r="K7" s="110">
        <f t="shared" si="2"/>
        <v>76.13645912108227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175</v>
      </c>
      <c r="C8" s="114">
        <v>1297.3</v>
      </c>
      <c r="D8" s="98">
        <f t="shared" si="0"/>
        <v>36</v>
      </c>
      <c r="E8" s="114">
        <v>1261.3</v>
      </c>
      <c r="F8" s="112">
        <v>0</v>
      </c>
      <c r="G8" s="101">
        <v>224.4</v>
      </c>
      <c r="H8" s="97">
        <v>2421</v>
      </c>
      <c r="I8" s="97">
        <v>387.7</v>
      </c>
      <c r="J8" s="113">
        <f t="shared" si="1"/>
        <v>2033.3</v>
      </c>
      <c r="K8" s="110">
        <f t="shared" si="2"/>
        <v>73.06841095755668</v>
      </c>
      <c r="L8" s="104">
        <v>0</v>
      </c>
      <c r="M8" s="103">
        <v>1.5</v>
      </c>
      <c r="N8" s="103">
        <f t="shared" si="3"/>
        <v>0</v>
      </c>
    </row>
    <row r="9" spans="1:14" ht="12.75">
      <c r="A9" s="87">
        <v>4</v>
      </c>
      <c r="B9" s="92" t="s">
        <v>176</v>
      </c>
      <c r="C9" s="98">
        <v>1470.5</v>
      </c>
      <c r="D9" s="98">
        <f t="shared" si="0"/>
        <v>36</v>
      </c>
      <c r="E9" s="99">
        <v>1434.5</v>
      </c>
      <c r="F9" s="112">
        <v>0</v>
      </c>
      <c r="G9" s="113">
        <v>237.2</v>
      </c>
      <c r="H9" s="97">
        <v>3230.9</v>
      </c>
      <c r="I9" s="97">
        <v>1140.7</v>
      </c>
      <c r="J9" s="113">
        <f t="shared" si="1"/>
        <v>2090.2</v>
      </c>
      <c r="K9" s="110">
        <f t="shared" si="2"/>
        <v>79.97799253659937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177</v>
      </c>
      <c r="C10" s="98">
        <v>2522.4</v>
      </c>
      <c r="D10" s="98">
        <f t="shared" si="0"/>
        <v>0</v>
      </c>
      <c r="E10" s="99">
        <v>2522.4</v>
      </c>
      <c r="F10" s="112">
        <v>0</v>
      </c>
      <c r="G10" s="113">
        <v>636.8</v>
      </c>
      <c r="H10" s="97">
        <v>11955.6</v>
      </c>
      <c r="I10" s="97">
        <v>3931.7</v>
      </c>
      <c r="J10" s="113">
        <f t="shared" si="1"/>
        <v>8023.900000000001</v>
      </c>
      <c r="K10" s="110">
        <f t="shared" si="2"/>
        <v>39.37237502959906</v>
      </c>
      <c r="L10" s="104">
        <v>0.613</v>
      </c>
      <c r="M10" s="103">
        <v>1.5</v>
      </c>
      <c r="N10" s="103">
        <f t="shared" si="3"/>
        <v>0.9195</v>
      </c>
    </row>
    <row r="11" spans="1:14" ht="12.75">
      <c r="A11" s="87">
        <v>6</v>
      </c>
      <c r="B11" s="92" t="s">
        <v>178</v>
      </c>
      <c r="C11" s="98">
        <v>1906.2</v>
      </c>
      <c r="D11" s="98">
        <f t="shared" si="0"/>
        <v>90</v>
      </c>
      <c r="E11" s="98">
        <v>1816.2</v>
      </c>
      <c r="F11" s="112">
        <v>0</v>
      </c>
      <c r="G11" s="113">
        <v>27.2</v>
      </c>
      <c r="H11" s="97">
        <v>3104.1</v>
      </c>
      <c r="I11" s="97">
        <v>559.9</v>
      </c>
      <c r="J11" s="113">
        <f t="shared" si="1"/>
        <v>2544.2</v>
      </c>
      <c r="K11" s="110">
        <f t="shared" si="2"/>
        <v>72.45499567644053</v>
      </c>
      <c r="L11" s="104">
        <v>0</v>
      </c>
      <c r="M11" s="103">
        <v>1.5</v>
      </c>
      <c r="N11" s="103">
        <f t="shared" si="3"/>
        <v>0</v>
      </c>
    </row>
    <row r="12" spans="1:14" ht="18" customHeight="1">
      <c r="A12" s="87">
        <v>7</v>
      </c>
      <c r="B12" s="92" t="s">
        <v>179</v>
      </c>
      <c r="C12" s="98">
        <v>1863.6</v>
      </c>
      <c r="D12" s="98">
        <f t="shared" si="0"/>
        <v>90</v>
      </c>
      <c r="E12" s="98">
        <v>1773.6</v>
      </c>
      <c r="F12" s="112">
        <v>0</v>
      </c>
      <c r="G12" s="98">
        <v>27.2</v>
      </c>
      <c r="H12" s="97">
        <v>3304.5</v>
      </c>
      <c r="I12" s="97">
        <v>584.2</v>
      </c>
      <c r="J12" s="113">
        <f t="shared" si="1"/>
        <v>2720.3</v>
      </c>
      <c r="K12" s="110">
        <f t="shared" si="2"/>
        <v>66.19858103885599</v>
      </c>
      <c r="L12" s="104">
        <v>0.076</v>
      </c>
      <c r="M12" s="103">
        <v>1.5</v>
      </c>
      <c r="N12" s="103">
        <f t="shared" si="3"/>
        <v>0.11399999999999999</v>
      </c>
    </row>
    <row r="13" spans="1:14" ht="12.75">
      <c r="A13" s="87">
        <v>8</v>
      </c>
      <c r="B13" s="92" t="s">
        <v>191</v>
      </c>
      <c r="C13" s="98">
        <v>1302.6</v>
      </c>
      <c r="D13" s="98">
        <f t="shared" si="0"/>
        <v>36</v>
      </c>
      <c r="E13" s="98">
        <v>1266.6</v>
      </c>
      <c r="F13" s="112">
        <v>0</v>
      </c>
      <c r="G13" s="113">
        <v>257.1</v>
      </c>
      <c r="H13" s="97">
        <v>3534.3</v>
      </c>
      <c r="I13" s="97">
        <v>1594.8</v>
      </c>
      <c r="J13" s="113">
        <f t="shared" si="1"/>
        <v>1939.5000000000002</v>
      </c>
      <c r="K13" s="110">
        <f t="shared" si="2"/>
        <v>78.5614849187935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181</v>
      </c>
      <c r="C14" s="98">
        <v>2924.2</v>
      </c>
      <c r="D14" s="98">
        <f t="shared" si="0"/>
        <v>90</v>
      </c>
      <c r="E14" s="99">
        <v>2834.2</v>
      </c>
      <c r="F14" s="112">
        <v>0</v>
      </c>
      <c r="G14" s="113">
        <v>318</v>
      </c>
      <c r="H14" s="97">
        <v>5714.7</v>
      </c>
      <c r="I14" s="97">
        <v>864.7</v>
      </c>
      <c r="J14" s="113">
        <f t="shared" si="1"/>
        <v>4850</v>
      </c>
      <c r="K14" s="110">
        <f t="shared" si="2"/>
        <v>64.99381443298968</v>
      </c>
      <c r="L14" s="104">
        <v>0.1</v>
      </c>
      <c r="M14" s="103">
        <v>1.5</v>
      </c>
      <c r="N14" s="103">
        <f t="shared" si="3"/>
        <v>0.15000000000000002</v>
      </c>
    </row>
    <row r="15" spans="1:14" ht="12.75">
      <c r="A15" s="87">
        <v>10</v>
      </c>
      <c r="B15" s="92" t="s">
        <v>182</v>
      </c>
      <c r="C15" s="98">
        <v>2175.2</v>
      </c>
      <c r="D15" s="98">
        <f t="shared" si="0"/>
        <v>126</v>
      </c>
      <c r="E15" s="98">
        <v>2049.2</v>
      </c>
      <c r="F15" s="112">
        <v>0</v>
      </c>
      <c r="G15" s="98">
        <v>270.5</v>
      </c>
      <c r="H15" s="97">
        <v>8154.7</v>
      </c>
      <c r="I15" s="97">
        <v>1481.5</v>
      </c>
      <c r="J15" s="113">
        <f t="shared" si="1"/>
        <v>6673.2</v>
      </c>
      <c r="K15" s="110">
        <f t="shared" si="2"/>
        <v>34.761433794881015</v>
      </c>
      <c r="L15" s="104">
        <v>0.705</v>
      </c>
      <c r="M15" s="103">
        <v>1.5</v>
      </c>
      <c r="N15" s="103">
        <f t="shared" si="3"/>
        <v>1.0574999999999999</v>
      </c>
    </row>
    <row r="16" spans="1:14" ht="12.75">
      <c r="A16" s="87">
        <v>11</v>
      </c>
      <c r="B16" s="92" t="s">
        <v>183</v>
      </c>
      <c r="C16" s="98">
        <v>1568.3</v>
      </c>
      <c r="D16" s="98">
        <f t="shared" si="0"/>
        <v>36</v>
      </c>
      <c r="E16" s="98">
        <v>1532.3</v>
      </c>
      <c r="F16" s="112">
        <v>0</v>
      </c>
      <c r="G16" s="98">
        <v>108</v>
      </c>
      <c r="H16" s="97">
        <v>3027</v>
      </c>
      <c r="I16" s="97">
        <v>493</v>
      </c>
      <c r="J16" s="113">
        <f t="shared" si="1"/>
        <v>2534</v>
      </c>
      <c r="K16" s="110">
        <f t="shared" si="2"/>
        <v>64.73164956590371</v>
      </c>
      <c r="L16" s="104">
        <v>0.105</v>
      </c>
      <c r="M16" s="103">
        <v>1.5</v>
      </c>
      <c r="N16" s="103">
        <f t="shared" si="3"/>
        <v>0.1575</v>
      </c>
    </row>
    <row r="17" spans="1:14" ht="12.75">
      <c r="A17" s="87">
        <v>12</v>
      </c>
      <c r="B17" s="92" t="s">
        <v>184</v>
      </c>
      <c r="C17" s="101">
        <v>2034.5</v>
      </c>
      <c r="D17" s="98">
        <f t="shared" si="0"/>
        <v>90</v>
      </c>
      <c r="E17" s="101">
        <v>1944.5</v>
      </c>
      <c r="F17" s="112">
        <v>0</v>
      </c>
      <c r="G17" s="113">
        <v>188.9</v>
      </c>
      <c r="H17" s="97">
        <v>3716</v>
      </c>
      <c r="I17" s="97">
        <v>640.5</v>
      </c>
      <c r="J17" s="113">
        <f t="shared" si="1"/>
        <v>3075.5</v>
      </c>
      <c r="K17" s="110">
        <f t="shared" si="2"/>
        <v>69.36758250690946</v>
      </c>
      <c r="L17" s="104">
        <v>0.013</v>
      </c>
      <c r="M17" s="103">
        <v>1.5</v>
      </c>
      <c r="N17" s="103">
        <f t="shared" si="3"/>
        <v>0.0195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7" t="s">
        <v>78</v>
      </c>
      <c r="B30" s="177"/>
      <c r="C30" s="93">
        <f aca="true" t="shared" si="4" ref="C30:J30">SUM(C6:C29)</f>
        <v>22948.600000000002</v>
      </c>
      <c r="D30" s="93">
        <f t="shared" si="4"/>
        <v>756</v>
      </c>
      <c r="E30" s="101">
        <f t="shared" si="4"/>
        <v>22192.600000000002</v>
      </c>
      <c r="F30" s="101">
        <f t="shared" si="4"/>
        <v>0</v>
      </c>
      <c r="G30" s="100">
        <f t="shared" si="4"/>
        <v>2673</v>
      </c>
      <c r="H30" s="100">
        <f t="shared" si="4"/>
        <v>55127.59999999999</v>
      </c>
      <c r="I30" s="100">
        <f t="shared" si="4"/>
        <v>12801.3</v>
      </c>
      <c r="J30" s="100">
        <f t="shared" si="4"/>
        <v>42326.3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9.75">
      <c r="A31" s="68"/>
      <c r="B31" s="17"/>
      <c r="C31" s="17"/>
      <c r="D31" s="17"/>
      <c r="L31" s="67"/>
      <c r="M31" s="70"/>
      <c r="N31" s="70"/>
    </row>
    <row r="32" spans="1:14" ht="9.75">
      <c r="A32" s="68"/>
      <c r="B32" s="17"/>
      <c r="C32" s="17"/>
      <c r="D32" s="17"/>
      <c r="L32" s="67"/>
      <c r="M32" s="70"/>
      <c r="N32" s="70"/>
    </row>
    <row r="33" spans="1:14" ht="9.75">
      <c r="A33" s="68"/>
      <c r="B33" s="17"/>
      <c r="C33" s="17"/>
      <c r="D33" s="17"/>
      <c r="L33" s="67"/>
      <c r="M33" s="70"/>
      <c r="N33" s="70"/>
    </row>
    <row r="34" spans="1:14" ht="9.75">
      <c r="A34" s="68"/>
      <c r="B34" s="17"/>
      <c r="C34" s="17"/>
      <c r="D34" s="17"/>
      <c r="L34" s="67"/>
      <c r="M34" s="70"/>
      <c r="N34" s="70"/>
    </row>
    <row r="35" spans="1:14" ht="9.75">
      <c r="A35" s="68"/>
      <c r="B35" s="17"/>
      <c r="C35" s="17"/>
      <c r="D35" s="17"/>
      <c r="L35" s="67"/>
      <c r="M35" s="70"/>
      <c r="N35" s="70"/>
    </row>
    <row r="36" spans="1:14" ht="9.75">
      <c r="A36" s="68"/>
      <c r="B36" s="17"/>
      <c r="C36" s="17"/>
      <c r="D36" s="17"/>
      <c r="L36" s="67"/>
      <c r="M36" s="70"/>
      <c r="N36" s="70"/>
    </row>
    <row r="37" spans="1:14" ht="9.75">
      <c r="A37" s="67"/>
      <c r="B37" s="70"/>
      <c r="C37" s="70"/>
      <c r="D37" s="70"/>
      <c r="L37" s="67"/>
      <c r="M37" s="70"/>
      <c r="N37" s="70"/>
    </row>
    <row r="38" spans="1:14" ht="9.75">
      <c r="A38" s="67"/>
      <c r="B38" s="70"/>
      <c r="C38" s="70"/>
      <c r="D38" s="70"/>
      <c r="L38" s="67"/>
      <c r="M38" s="70"/>
      <c r="N38" s="70"/>
    </row>
    <row r="39" spans="1:14" ht="9.75">
      <c r="A39" s="67"/>
      <c r="B39" s="70"/>
      <c r="C39" s="70"/>
      <c r="D39" s="70"/>
      <c r="L39" s="67"/>
      <c r="M39" s="70"/>
      <c r="N39" s="70"/>
    </row>
    <row r="40" spans="1:14" ht="9.75">
      <c r="A40" s="67"/>
      <c r="B40" s="70"/>
      <c r="C40" s="70"/>
      <c r="D40" s="70"/>
      <c r="L40" s="67"/>
      <c r="M40" s="70"/>
      <c r="N40" s="70"/>
    </row>
    <row r="41" spans="1:14" ht="9.75">
      <c r="A41" s="67"/>
      <c r="B41" s="70"/>
      <c r="C41" s="70"/>
      <c r="D41" s="70"/>
      <c r="L41" s="67"/>
      <c r="M41" s="70"/>
      <c r="N41" s="70"/>
    </row>
    <row r="42" spans="12:14" ht="9.7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" sqref="F4"/>
    </sheetView>
  </sheetViews>
  <sheetFormatPr defaultColWidth="9.00390625" defaultRowHeight="12.75"/>
  <cols>
    <col min="1" max="1" width="3.50390625" style="63" customWidth="1"/>
    <col min="2" max="2" width="22.125" style="13" customWidth="1"/>
    <col min="3" max="3" width="22.50390625" style="47" customWidth="1"/>
    <col min="4" max="4" width="20.50390625" style="47" customWidth="1"/>
    <col min="5" max="5" width="21.25390625" style="47" customWidth="1"/>
    <col min="6" max="6" width="23.50390625" style="59" customWidth="1"/>
    <col min="7" max="7" width="13.5039062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3" t="s">
        <v>82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2" ht="9.75">
      <c r="A2" s="60"/>
      <c r="B2" s="61"/>
    </row>
    <row r="3" spans="1:10" ht="143.25" customHeight="1">
      <c r="A3" s="178" t="s">
        <v>3</v>
      </c>
      <c r="B3" s="179" t="s">
        <v>102</v>
      </c>
      <c r="C3" s="54" t="s">
        <v>114</v>
      </c>
      <c r="D3" s="26" t="s">
        <v>201</v>
      </c>
      <c r="E3" s="26" t="s">
        <v>202</v>
      </c>
      <c r="F3" s="22" t="s">
        <v>132</v>
      </c>
      <c r="G3" s="22" t="s">
        <v>24</v>
      </c>
      <c r="H3" s="171" t="s">
        <v>80</v>
      </c>
      <c r="I3" s="171" t="s">
        <v>19</v>
      </c>
      <c r="J3" s="23" t="s">
        <v>6</v>
      </c>
    </row>
    <row r="4" spans="1:10" ht="49.5" customHeight="1">
      <c r="A4" s="178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2"/>
      <c r="I4" s="172"/>
      <c r="J4" s="65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173</v>
      </c>
      <c r="C6" s="99">
        <v>0</v>
      </c>
      <c r="D6" s="97">
        <v>4154.1</v>
      </c>
      <c r="E6" s="97">
        <v>692.1</v>
      </c>
      <c r="F6" s="99">
        <f aca="true" t="shared" si="0" ref="F6:F17">D6-E6</f>
        <v>3462.0000000000005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190</v>
      </c>
      <c r="C7" s="99">
        <v>0</v>
      </c>
      <c r="D7" s="97">
        <v>2810.7</v>
      </c>
      <c r="E7" s="97">
        <v>430.5</v>
      </c>
      <c r="F7" s="99">
        <f t="shared" si="0"/>
        <v>2380.2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175</v>
      </c>
      <c r="C8" s="101">
        <v>0</v>
      </c>
      <c r="D8" s="97">
        <v>2421</v>
      </c>
      <c r="E8" s="97">
        <v>387.7</v>
      </c>
      <c r="F8" s="99">
        <f t="shared" si="0"/>
        <v>2033.3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176</v>
      </c>
      <c r="C9" s="99">
        <v>0</v>
      </c>
      <c r="D9" s="97">
        <v>3230.9</v>
      </c>
      <c r="E9" s="97">
        <v>1140.7</v>
      </c>
      <c r="F9" s="99">
        <f t="shared" si="0"/>
        <v>2090.2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177</v>
      </c>
      <c r="C10" s="99">
        <v>0</v>
      </c>
      <c r="D10" s="97">
        <v>11955.6</v>
      </c>
      <c r="E10" s="97">
        <v>3931.7</v>
      </c>
      <c r="F10" s="99">
        <f t="shared" si="0"/>
        <v>8023.900000000001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178</v>
      </c>
      <c r="C11" s="99">
        <v>0</v>
      </c>
      <c r="D11" s="97">
        <v>3104.1</v>
      </c>
      <c r="E11" s="97">
        <v>559.9</v>
      </c>
      <c r="F11" s="99">
        <f t="shared" si="0"/>
        <v>2544.2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179</v>
      </c>
      <c r="C12" s="99">
        <v>0</v>
      </c>
      <c r="D12" s="97">
        <v>3304.5</v>
      </c>
      <c r="E12" s="97">
        <v>584.2</v>
      </c>
      <c r="F12" s="99">
        <f t="shared" si="0"/>
        <v>2720.3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180</v>
      </c>
      <c r="C13" s="99">
        <v>0</v>
      </c>
      <c r="D13" s="97">
        <v>3534.3</v>
      </c>
      <c r="E13" s="97">
        <v>1594.8</v>
      </c>
      <c r="F13" s="99">
        <f t="shared" si="0"/>
        <v>1939.5000000000002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181</v>
      </c>
      <c r="C14" s="99">
        <v>0</v>
      </c>
      <c r="D14" s="97">
        <v>5714.7</v>
      </c>
      <c r="E14" s="97">
        <v>864.7</v>
      </c>
      <c r="F14" s="99">
        <f t="shared" si="0"/>
        <v>4850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182</v>
      </c>
      <c r="C15" s="99">
        <v>0</v>
      </c>
      <c r="D15" s="97">
        <v>8154.7</v>
      </c>
      <c r="E15" s="97">
        <v>1481.5</v>
      </c>
      <c r="F15" s="99">
        <f t="shared" si="0"/>
        <v>6673.2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183</v>
      </c>
      <c r="C16" s="99">
        <v>0</v>
      </c>
      <c r="D16" s="97">
        <v>3027</v>
      </c>
      <c r="E16" s="97">
        <v>493</v>
      </c>
      <c r="F16" s="99">
        <f t="shared" si="0"/>
        <v>2534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184</v>
      </c>
      <c r="C17" s="101">
        <v>0</v>
      </c>
      <c r="D17" s="97">
        <v>3716</v>
      </c>
      <c r="E17" s="97">
        <v>640.5</v>
      </c>
      <c r="F17" s="99">
        <f t="shared" si="0"/>
        <v>3075.5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7" t="s">
        <v>78</v>
      </c>
      <c r="B30" s="177"/>
      <c r="C30" s="101">
        <f>SUM(C6:C29)</f>
        <v>0</v>
      </c>
      <c r="D30" s="101">
        <f>SUM(D6:D29)</f>
        <v>55127.59999999999</v>
      </c>
      <c r="E30" s="101">
        <f>SUM(E6:E29)</f>
        <v>12801.3</v>
      </c>
      <c r="F30" s="100">
        <f>SUM(F6:F29)</f>
        <v>42326.3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9.75">
      <c r="A31" s="68"/>
      <c r="B31" s="17"/>
      <c r="H31" s="67"/>
      <c r="I31" s="70"/>
      <c r="J31" s="70"/>
    </row>
    <row r="32" spans="1:10" ht="9.75">
      <c r="A32" s="68"/>
      <c r="B32" s="17"/>
      <c r="H32" s="67"/>
      <c r="I32" s="70"/>
      <c r="J32" s="70"/>
    </row>
    <row r="33" spans="1:10" ht="9.75">
      <c r="A33" s="68"/>
      <c r="B33" s="17"/>
      <c r="H33" s="67"/>
      <c r="I33" s="70"/>
      <c r="J33" s="70"/>
    </row>
    <row r="34" spans="1:10" ht="9.75">
      <c r="A34" s="68"/>
      <c r="B34" s="17"/>
      <c r="H34" s="67"/>
      <c r="I34" s="70"/>
      <c r="J34" s="70"/>
    </row>
    <row r="35" spans="1:10" ht="9.75">
      <c r="A35" s="68"/>
      <c r="B35" s="17"/>
      <c r="H35" s="67"/>
      <c r="I35" s="70"/>
      <c r="J35" s="70"/>
    </row>
    <row r="36" spans="1:10" ht="9.75">
      <c r="A36" s="68"/>
      <c r="B36" s="17"/>
      <c r="H36" s="67"/>
      <c r="I36" s="70"/>
      <c r="J36" s="70"/>
    </row>
    <row r="37" spans="1:10" ht="9.75">
      <c r="A37" s="67"/>
      <c r="B37" s="70"/>
      <c r="H37" s="67"/>
      <c r="I37" s="70"/>
      <c r="J37" s="70"/>
    </row>
    <row r="38" spans="1:10" ht="9.75">
      <c r="A38" s="67"/>
      <c r="B38" s="70"/>
      <c r="H38" s="67"/>
      <c r="I38" s="70"/>
      <c r="J38" s="70"/>
    </row>
    <row r="39" spans="1:10" ht="9.75">
      <c r="A39" s="67"/>
      <c r="B39" s="70"/>
      <c r="H39" s="67"/>
      <c r="I39" s="70"/>
      <c r="J39" s="70"/>
    </row>
    <row r="40" spans="1:10" ht="9.75">
      <c r="A40" s="67"/>
      <c r="B40" s="70"/>
      <c r="H40" s="67"/>
      <c r="I40" s="70"/>
      <c r="J40" s="70"/>
    </row>
    <row r="41" spans="1:10" ht="9.75">
      <c r="A41" s="67"/>
      <c r="B41" s="70"/>
      <c r="H41" s="67"/>
      <c r="I41" s="70"/>
      <c r="J41" s="70"/>
    </row>
    <row r="42" spans="8:10" ht="9.7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3.50390625" style="63" customWidth="1"/>
    <col min="2" max="2" width="24.00390625" style="13" customWidth="1"/>
    <col min="3" max="3" width="33.50390625" style="47" customWidth="1"/>
    <col min="4" max="4" width="28.625" style="59" customWidth="1"/>
    <col min="5" max="5" width="11.875" style="62" customWidth="1"/>
    <col min="6" max="6" width="13.50390625" style="63" customWidth="1"/>
    <col min="7" max="7" width="11.125" style="13" customWidth="1"/>
    <col min="8" max="8" width="10.50390625" style="13" customWidth="1"/>
    <col min="9" max="16384" width="9.125" style="59" customWidth="1"/>
  </cols>
  <sheetData>
    <row r="1" spans="1:11" ht="43.5" customHeight="1">
      <c r="A1" s="173" t="s">
        <v>79</v>
      </c>
      <c r="B1" s="173"/>
      <c r="C1" s="173"/>
      <c r="D1" s="173"/>
      <c r="E1" s="173"/>
      <c r="F1" s="173"/>
      <c r="G1" s="173"/>
      <c r="H1" s="173"/>
      <c r="I1" s="75"/>
      <c r="J1" s="75"/>
      <c r="K1" s="75"/>
    </row>
    <row r="2" spans="1:2" ht="9.75">
      <c r="A2" s="60"/>
      <c r="B2" s="61"/>
    </row>
    <row r="3" spans="1:8" ht="72" customHeight="1">
      <c r="A3" s="178" t="s">
        <v>3</v>
      </c>
      <c r="B3" s="179" t="s">
        <v>102</v>
      </c>
      <c r="C3" s="54" t="s">
        <v>115</v>
      </c>
      <c r="D3" s="48" t="s">
        <v>144</v>
      </c>
      <c r="E3" s="54" t="s">
        <v>24</v>
      </c>
      <c r="F3" s="171" t="s">
        <v>80</v>
      </c>
      <c r="G3" s="171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2"/>
      <c r="G4" s="172"/>
      <c r="H4" s="77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173</v>
      </c>
      <c r="C6" s="123">
        <v>0</v>
      </c>
      <c r="D6" s="99">
        <v>2386.2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174</v>
      </c>
      <c r="C7" s="118" t="s">
        <v>185</v>
      </c>
      <c r="D7" s="99">
        <v>1497.7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175</v>
      </c>
      <c r="C8" s="119">
        <v>0</v>
      </c>
      <c r="D8" s="101">
        <v>1297.3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176</v>
      </c>
      <c r="C9" s="120">
        <v>0</v>
      </c>
      <c r="D9" s="99">
        <v>1470.5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177</v>
      </c>
      <c r="C10" s="120">
        <v>0</v>
      </c>
      <c r="D10" s="99">
        <v>2522.5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178</v>
      </c>
      <c r="C11" s="120">
        <v>0</v>
      </c>
      <c r="D11" s="99">
        <v>1906.2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179</v>
      </c>
      <c r="C12" s="120">
        <v>0</v>
      </c>
      <c r="D12" s="99">
        <v>1863.6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180</v>
      </c>
      <c r="C13" s="120">
        <v>0</v>
      </c>
      <c r="D13" s="99">
        <v>1302.6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181</v>
      </c>
      <c r="C14" s="120">
        <v>0</v>
      </c>
      <c r="D14" s="99">
        <v>2924.3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182</v>
      </c>
      <c r="C15" s="120">
        <v>0</v>
      </c>
      <c r="D15" s="99">
        <v>2175.2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183</v>
      </c>
      <c r="C16" s="120">
        <v>0</v>
      </c>
      <c r="D16" s="99">
        <v>1568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184</v>
      </c>
      <c r="C17" s="119">
        <v>0</v>
      </c>
      <c r="D17" s="101">
        <v>2034.5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7" t="s">
        <v>78</v>
      </c>
      <c r="B30" s="177"/>
      <c r="C30" s="117">
        <f>SUM(C6:C29)</f>
        <v>0</v>
      </c>
      <c r="D30" s="100">
        <f>SUM(D6:D29)</f>
        <v>22948.600000000002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63" customWidth="1"/>
    <col min="2" max="2" width="22.375" style="13" customWidth="1"/>
    <col min="3" max="3" width="29.00390625" style="47" customWidth="1"/>
    <col min="4" max="4" width="26.50390625" style="59" customWidth="1"/>
    <col min="5" max="5" width="12.50390625" style="62" customWidth="1"/>
    <col min="6" max="6" width="12.50390625" style="63" customWidth="1"/>
    <col min="7" max="7" width="12.50390625" style="13" customWidth="1"/>
    <col min="8" max="8" width="11.00390625" style="13" customWidth="1"/>
    <col min="9" max="16384" width="9.125" style="59" customWidth="1"/>
  </cols>
  <sheetData>
    <row r="1" spans="1:11" ht="42" customHeight="1">
      <c r="A1" s="173" t="s">
        <v>72</v>
      </c>
      <c r="B1" s="173"/>
      <c r="C1" s="173"/>
      <c r="D1" s="173"/>
      <c r="E1" s="173"/>
      <c r="F1" s="173"/>
      <c r="G1" s="173"/>
      <c r="H1" s="173"/>
      <c r="I1" s="71"/>
      <c r="J1" s="71"/>
      <c r="K1" s="71"/>
    </row>
    <row r="2" spans="1:2" ht="9.75">
      <c r="A2" s="60"/>
      <c r="B2" s="61"/>
    </row>
    <row r="3" spans="1:8" ht="78.75" customHeight="1">
      <c r="A3" s="178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1" t="s">
        <v>74</v>
      </c>
      <c r="G3" s="171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2"/>
      <c r="G4" s="172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173</v>
      </c>
      <c r="C6" s="99">
        <v>0</v>
      </c>
      <c r="D6" s="100">
        <v>91.7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192</v>
      </c>
      <c r="C7" s="99">
        <v>0</v>
      </c>
      <c r="D7" s="100">
        <v>92.6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175</v>
      </c>
      <c r="C8" s="101">
        <v>0</v>
      </c>
      <c r="D8" s="100">
        <v>48.826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176</v>
      </c>
      <c r="C9" s="99">
        <v>0</v>
      </c>
      <c r="D9" s="100">
        <v>34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177</v>
      </c>
      <c r="C10" s="99">
        <v>0</v>
      </c>
      <c r="D10" s="100">
        <v>265.6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178</v>
      </c>
      <c r="C11" s="99">
        <v>0</v>
      </c>
      <c r="D11" s="100">
        <v>74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179</v>
      </c>
      <c r="C12" s="99">
        <v>0</v>
      </c>
      <c r="D12" s="100">
        <v>160.7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186</v>
      </c>
      <c r="C13" s="99">
        <v>0</v>
      </c>
      <c r="D13" s="100">
        <v>80.2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181</v>
      </c>
      <c r="C14" s="99">
        <v>0</v>
      </c>
      <c r="D14" s="100">
        <v>481.2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182</v>
      </c>
      <c r="C15" s="99">
        <v>0</v>
      </c>
      <c r="D15" s="114">
        <v>288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183</v>
      </c>
      <c r="C16" s="99">
        <v>0</v>
      </c>
      <c r="D16" s="114">
        <v>135.8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184</v>
      </c>
      <c r="C17" s="101">
        <v>0</v>
      </c>
      <c r="D17" s="100">
        <v>101.5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7" t="s">
        <v>78</v>
      </c>
      <c r="B30" s="177"/>
      <c r="C30" s="101">
        <f>SUM(C6:C29)</f>
        <v>0</v>
      </c>
      <c r="D30" s="100">
        <f>SUM(D6:D29)</f>
        <v>1854.126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9.75">
      <c r="A31" s="68"/>
      <c r="B31" s="17"/>
      <c r="F31" s="67"/>
      <c r="G31" s="70"/>
      <c r="H31" s="70"/>
    </row>
    <row r="32" spans="1:8" ht="9.75">
      <c r="A32" s="68"/>
      <c r="B32" s="17"/>
      <c r="F32" s="67"/>
      <c r="G32" s="70"/>
      <c r="H32" s="70"/>
    </row>
    <row r="33" spans="1:8" ht="9.75">
      <c r="A33" s="68"/>
      <c r="B33" s="17"/>
      <c r="F33" s="67"/>
      <c r="G33" s="70"/>
      <c r="H33" s="70"/>
    </row>
    <row r="34" spans="1:8" ht="9.75">
      <c r="A34" s="68"/>
      <c r="B34" s="17"/>
      <c r="F34" s="67"/>
      <c r="G34" s="70"/>
      <c r="H34" s="70"/>
    </row>
    <row r="35" spans="1:8" ht="9.75">
      <c r="A35" s="68"/>
      <c r="B35" s="17"/>
      <c r="F35" s="67"/>
      <c r="G35" s="70"/>
      <c r="H35" s="70"/>
    </row>
    <row r="36" spans="1:8" ht="9.75">
      <c r="A36" s="68"/>
      <c r="B36" s="17"/>
      <c r="F36" s="67"/>
      <c r="G36" s="70"/>
      <c r="H36" s="70"/>
    </row>
    <row r="37" spans="1:8" ht="9.75">
      <c r="A37" s="67"/>
      <c r="B37" s="70"/>
      <c r="F37" s="67"/>
      <c r="G37" s="70"/>
      <c r="H37" s="70"/>
    </row>
    <row r="38" spans="1:8" ht="9.75">
      <c r="A38" s="67"/>
      <c r="B38" s="70"/>
      <c r="F38" s="67"/>
      <c r="G38" s="70"/>
      <c r="H38" s="70"/>
    </row>
    <row r="39" spans="1:8" ht="9.75">
      <c r="A39" s="67"/>
      <c r="B39" s="70"/>
      <c r="F39" s="67"/>
      <c r="G39" s="70"/>
      <c r="H39" s="70"/>
    </row>
    <row r="40" spans="1:8" ht="9.75">
      <c r="A40" s="67"/>
      <c r="B40" s="70"/>
      <c r="F40" s="67"/>
      <c r="G40" s="70"/>
      <c r="H40" s="70"/>
    </row>
    <row r="41" spans="1:8" ht="9.75">
      <c r="A41" s="67"/>
      <c r="B41" s="70"/>
      <c r="F41" s="67"/>
      <c r="G41" s="70"/>
      <c r="H41" s="70"/>
    </row>
    <row r="42" spans="6:8" ht="9.7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2.75"/>
  <cols>
    <col min="1" max="1" width="3.50390625" style="63" customWidth="1"/>
    <col min="2" max="2" width="22.75390625" style="13" customWidth="1"/>
    <col min="3" max="3" width="12.875" style="13" customWidth="1"/>
    <col min="4" max="4" width="14.375" style="13" customWidth="1"/>
    <col min="5" max="5" width="12.375" style="47" customWidth="1"/>
    <col min="6" max="6" width="15.875" style="47" customWidth="1"/>
    <col min="7" max="7" width="16.25390625" style="47" customWidth="1"/>
    <col min="8" max="8" width="17.125" style="47" customWidth="1"/>
    <col min="9" max="9" width="18.5039062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3" t="s">
        <v>118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58"/>
      <c r="O1" s="58"/>
      <c r="P1" s="58"/>
    </row>
    <row r="2" spans="1:4" ht="9.75">
      <c r="A2" s="60"/>
      <c r="B2" s="61"/>
      <c r="C2" s="61"/>
      <c r="D2" s="61"/>
    </row>
    <row r="3" spans="1:13" ht="169.5" customHeight="1">
      <c r="A3" s="178" t="s">
        <v>3</v>
      </c>
      <c r="B3" s="179" t="s">
        <v>102</v>
      </c>
      <c r="C3" s="36" t="s">
        <v>66</v>
      </c>
      <c r="D3" s="22" t="s">
        <v>145</v>
      </c>
      <c r="E3" s="22" t="s">
        <v>119</v>
      </c>
      <c r="F3" s="26" t="s">
        <v>189</v>
      </c>
      <c r="G3" s="26" t="s">
        <v>204</v>
      </c>
      <c r="H3" s="26" t="s">
        <v>205</v>
      </c>
      <c r="I3" s="54" t="s">
        <v>133</v>
      </c>
      <c r="J3" s="54" t="s">
        <v>24</v>
      </c>
      <c r="K3" s="171" t="s">
        <v>67</v>
      </c>
      <c r="L3" s="171" t="s">
        <v>5</v>
      </c>
      <c r="M3" s="23" t="s">
        <v>6</v>
      </c>
    </row>
    <row r="4" spans="1:13" ht="43.5" customHeight="1">
      <c r="A4" s="178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2"/>
      <c r="L4" s="172"/>
      <c r="M4" s="65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173</v>
      </c>
      <c r="C6" s="168">
        <v>0</v>
      </c>
      <c r="D6" s="130">
        <v>0</v>
      </c>
      <c r="E6" s="113">
        <f aca="true" t="shared" si="0" ref="E6:E17">C6-D6</f>
        <v>0</v>
      </c>
      <c r="F6" s="97">
        <v>3970.1</v>
      </c>
      <c r="G6" s="97">
        <v>109.7</v>
      </c>
      <c r="H6" s="97">
        <v>582.4</v>
      </c>
      <c r="I6" s="113">
        <f aca="true" t="shared" si="1" ref="I6:I17">F6-G6-H6</f>
        <v>3278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192</v>
      </c>
      <c r="C7" s="168">
        <v>0</v>
      </c>
      <c r="D7" s="97">
        <v>0</v>
      </c>
      <c r="E7" s="113">
        <f t="shared" si="0"/>
        <v>0</v>
      </c>
      <c r="F7" s="97">
        <v>2810.6</v>
      </c>
      <c r="G7" s="97">
        <v>43.9</v>
      </c>
      <c r="H7" s="97">
        <v>386.6</v>
      </c>
      <c r="I7" s="113">
        <f t="shared" si="1"/>
        <v>2380.1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175</v>
      </c>
      <c r="C8" s="168">
        <v>0</v>
      </c>
      <c r="D8" s="97">
        <v>0</v>
      </c>
      <c r="E8" s="113">
        <f t="shared" si="0"/>
        <v>0</v>
      </c>
      <c r="F8" s="97">
        <v>2421</v>
      </c>
      <c r="G8" s="97">
        <v>43.9</v>
      </c>
      <c r="H8" s="97">
        <v>343.8</v>
      </c>
      <c r="I8" s="113">
        <f t="shared" si="1"/>
        <v>2033.3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176</v>
      </c>
      <c r="C9" s="168">
        <v>0</v>
      </c>
      <c r="D9" s="97">
        <v>0</v>
      </c>
      <c r="E9" s="113">
        <f t="shared" si="0"/>
        <v>0</v>
      </c>
      <c r="F9" s="97">
        <v>3230.9</v>
      </c>
      <c r="G9" s="97">
        <v>786.4</v>
      </c>
      <c r="H9" s="97">
        <v>354.3</v>
      </c>
      <c r="I9" s="113">
        <f t="shared" si="1"/>
        <v>2090.2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177</v>
      </c>
      <c r="C10" s="168">
        <v>0</v>
      </c>
      <c r="D10" s="97">
        <v>0</v>
      </c>
      <c r="E10" s="113">
        <f t="shared" si="0"/>
        <v>0</v>
      </c>
      <c r="F10" s="97">
        <v>11854.2</v>
      </c>
      <c r="G10" s="97">
        <v>3495.4</v>
      </c>
      <c r="H10" s="97">
        <v>436.3</v>
      </c>
      <c r="I10" s="113">
        <f t="shared" si="1"/>
        <v>7922.500000000001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178</v>
      </c>
      <c r="C11" s="168">
        <v>0</v>
      </c>
      <c r="D11" s="97">
        <v>0</v>
      </c>
      <c r="E11" s="113">
        <f t="shared" si="0"/>
        <v>0</v>
      </c>
      <c r="F11" s="97">
        <v>3104.1</v>
      </c>
      <c r="G11" s="97">
        <v>109.6</v>
      </c>
      <c r="H11" s="97">
        <v>450.3</v>
      </c>
      <c r="I11" s="113">
        <f t="shared" si="1"/>
        <v>2544.2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179</v>
      </c>
      <c r="C12" s="168">
        <v>0</v>
      </c>
      <c r="D12" s="97">
        <v>0</v>
      </c>
      <c r="E12" s="113">
        <f t="shared" si="0"/>
        <v>0</v>
      </c>
      <c r="F12" s="97">
        <v>3304.5</v>
      </c>
      <c r="G12" s="97">
        <v>109.7</v>
      </c>
      <c r="H12" s="97">
        <v>474.5</v>
      </c>
      <c r="I12" s="113">
        <f t="shared" si="1"/>
        <v>2720.3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186</v>
      </c>
      <c r="C13" s="168">
        <v>0</v>
      </c>
      <c r="D13" s="97">
        <v>0</v>
      </c>
      <c r="E13" s="113">
        <f t="shared" si="0"/>
        <v>0</v>
      </c>
      <c r="F13" s="97">
        <v>3534.3</v>
      </c>
      <c r="G13" s="97">
        <v>1276.9</v>
      </c>
      <c r="H13" s="97">
        <v>317.9</v>
      </c>
      <c r="I13" s="113">
        <f t="shared" si="1"/>
        <v>1939.5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181</v>
      </c>
      <c r="C14" s="168">
        <v>0</v>
      </c>
      <c r="D14" s="97">
        <v>0</v>
      </c>
      <c r="E14" s="113">
        <f t="shared" si="0"/>
        <v>0</v>
      </c>
      <c r="F14" s="97">
        <v>5714.7</v>
      </c>
      <c r="G14" s="97">
        <v>109.6</v>
      </c>
      <c r="H14" s="97">
        <v>755.1</v>
      </c>
      <c r="I14" s="113">
        <f t="shared" si="1"/>
        <v>4849.999999999999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182</v>
      </c>
      <c r="C15" s="168">
        <v>0</v>
      </c>
      <c r="D15" s="97">
        <v>0</v>
      </c>
      <c r="E15" s="113">
        <f t="shared" si="0"/>
        <v>0</v>
      </c>
      <c r="F15" s="97">
        <v>8154.7</v>
      </c>
      <c r="G15" s="97">
        <v>154</v>
      </c>
      <c r="H15" s="97">
        <v>1327.5</v>
      </c>
      <c r="I15" s="113">
        <f t="shared" si="1"/>
        <v>6673.2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183</v>
      </c>
      <c r="C16" s="168">
        <v>0</v>
      </c>
      <c r="D16" s="97">
        <v>0</v>
      </c>
      <c r="E16" s="113">
        <f t="shared" si="0"/>
        <v>0</v>
      </c>
      <c r="F16" s="97">
        <v>3027</v>
      </c>
      <c r="G16" s="97">
        <v>43.9</v>
      </c>
      <c r="H16" s="97">
        <v>449.1</v>
      </c>
      <c r="I16" s="113">
        <f t="shared" si="1"/>
        <v>2534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184</v>
      </c>
      <c r="C17" s="168">
        <v>0</v>
      </c>
      <c r="D17" s="130">
        <v>0</v>
      </c>
      <c r="E17" s="113">
        <f t="shared" si="0"/>
        <v>0</v>
      </c>
      <c r="F17" s="97">
        <v>3624.1</v>
      </c>
      <c r="G17" s="97">
        <v>109.7</v>
      </c>
      <c r="H17" s="97">
        <v>530.8</v>
      </c>
      <c r="I17" s="113">
        <f t="shared" si="1"/>
        <v>2983.6000000000004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7" t="s">
        <v>65</v>
      </c>
      <c r="B30" s="177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54750.2</v>
      </c>
      <c r="G30" s="101">
        <f t="shared" si="4"/>
        <v>6392.7</v>
      </c>
      <c r="H30" s="101">
        <f t="shared" si="4"/>
        <v>6408.600000000001</v>
      </c>
      <c r="I30" s="101">
        <f t="shared" si="4"/>
        <v>41948.9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9.75">
      <c r="A31" s="68"/>
      <c r="B31" s="17"/>
      <c r="C31" s="17"/>
      <c r="D31" s="17"/>
      <c r="I31" s="69"/>
      <c r="K31" s="67"/>
      <c r="L31" s="70"/>
      <c r="M31" s="70"/>
    </row>
    <row r="32" spans="1:13" ht="9.75">
      <c r="A32" s="68"/>
      <c r="B32" s="17"/>
      <c r="C32" s="17"/>
      <c r="D32" s="17"/>
      <c r="K32" s="67"/>
      <c r="L32" s="70"/>
      <c r="M32" s="70"/>
    </row>
    <row r="33" spans="1:13" ht="9.75">
      <c r="A33" s="68"/>
      <c r="B33" s="17"/>
      <c r="C33" s="17"/>
      <c r="D33" s="17"/>
      <c r="K33" s="67"/>
      <c r="L33" s="70"/>
      <c r="M33" s="70"/>
    </row>
    <row r="34" spans="1:13" ht="9.75">
      <c r="A34" s="68"/>
      <c r="B34" s="17"/>
      <c r="C34" s="17"/>
      <c r="D34" s="17"/>
      <c r="K34" s="67"/>
      <c r="L34" s="70"/>
      <c r="M34" s="70"/>
    </row>
    <row r="35" spans="1:13" ht="9.75">
      <c r="A35" s="68"/>
      <c r="B35" s="17"/>
      <c r="C35" s="17"/>
      <c r="D35" s="17"/>
      <c r="K35" s="67"/>
      <c r="L35" s="70"/>
      <c r="M35" s="70"/>
    </row>
    <row r="36" spans="1:13" ht="9.75">
      <c r="A36" s="68"/>
      <c r="B36" s="17"/>
      <c r="C36" s="17"/>
      <c r="D36" s="17"/>
      <c r="K36" s="67"/>
      <c r="L36" s="70"/>
      <c r="M36" s="70"/>
    </row>
    <row r="37" spans="1:13" ht="9.75">
      <c r="A37" s="67"/>
      <c r="B37" s="70"/>
      <c r="C37" s="70"/>
      <c r="D37" s="70"/>
      <c r="K37" s="67"/>
      <c r="L37" s="70"/>
      <c r="M37" s="70"/>
    </row>
    <row r="38" spans="1:13" ht="9.75">
      <c r="A38" s="67"/>
      <c r="B38" s="70"/>
      <c r="C38" s="70"/>
      <c r="D38" s="70"/>
      <c r="K38" s="67"/>
      <c r="L38" s="70"/>
      <c r="M38" s="70"/>
    </row>
    <row r="39" spans="1:13" ht="9.75">
      <c r="A39" s="67"/>
      <c r="B39" s="70"/>
      <c r="C39" s="70"/>
      <c r="D39" s="70"/>
      <c r="K39" s="67"/>
      <c r="L39" s="70"/>
      <c r="M39" s="70"/>
    </row>
    <row r="40" spans="1:13" ht="9.75">
      <c r="A40" s="67"/>
      <c r="B40" s="70"/>
      <c r="C40" s="70"/>
      <c r="D40" s="70"/>
      <c r="K40" s="67"/>
      <c r="L40" s="70"/>
      <c r="M40" s="70"/>
    </row>
    <row r="41" spans="1:13" ht="9.75">
      <c r="A41" s="67"/>
      <c r="B41" s="70"/>
      <c r="C41" s="70"/>
      <c r="D41" s="70"/>
      <c r="K41" s="67"/>
      <c r="L41" s="70"/>
      <c r="M41" s="70"/>
    </row>
    <row r="42" spans="11:13" ht="9.7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3.50390625" style="1" customWidth="1"/>
    <col min="2" max="2" width="21.50390625" style="2" customWidth="1"/>
    <col min="3" max="3" width="15.12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173" t="s">
        <v>120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8" t="s">
        <v>3</v>
      </c>
      <c r="B3" s="179" t="s">
        <v>102</v>
      </c>
      <c r="C3" s="22" t="s">
        <v>121</v>
      </c>
      <c r="D3" s="21"/>
      <c r="E3" s="21"/>
      <c r="F3" s="26" t="s">
        <v>206</v>
      </c>
      <c r="G3" s="26" t="s">
        <v>207</v>
      </c>
      <c r="H3" s="26" t="s">
        <v>205</v>
      </c>
      <c r="I3" s="54" t="s">
        <v>134</v>
      </c>
      <c r="J3" s="54" t="s">
        <v>24</v>
      </c>
      <c r="K3" s="171" t="s">
        <v>15</v>
      </c>
      <c r="L3" s="171" t="s">
        <v>63</v>
      </c>
      <c r="M3" s="6" t="s">
        <v>6</v>
      </c>
    </row>
    <row r="4" spans="1:13" s="10" customFormat="1" ht="56.25" customHeight="1">
      <c r="A4" s="178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2"/>
      <c r="L4" s="172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173</v>
      </c>
      <c r="C6" s="130">
        <v>0</v>
      </c>
      <c r="D6" s="131"/>
      <c r="E6" s="131"/>
      <c r="F6" s="97">
        <v>3970.1</v>
      </c>
      <c r="G6" s="97">
        <v>109.7</v>
      </c>
      <c r="H6" s="97">
        <v>582.4</v>
      </c>
      <c r="I6" s="97">
        <f aca="true" t="shared" si="0" ref="I6:I17">F6-G6-H6</f>
        <v>3278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190</v>
      </c>
      <c r="C7" s="130">
        <v>0</v>
      </c>
      <c r="D7" s="131"/>
      <c r="E7" s="131"/>
      <c r="F7" s="97">
        <v>2810.6</v>
      </c>
      <c r="G7" s="97">
        <v>43.9</v>
      </c>
      <c r="H7" s="97">
        <v>386.6</v>
      </c>
      <c r="I7" s="97">
        <f t="shared" si="0"/>
        <v>2380.1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175</v>
      </c>
      <c r="C8" s="130">
        <v>0</v>
      </c>
      <c r="D8" s="131"/>
      <c r="E8" s="131"/>
      <c r="F8" s="97">
        <v>2421</v>
      </c>
      <c r="G8" s="97">
        <v>43.9</v>
      </c>
      <c r="H8" s="97">
        <v>343.8</v>
      </c>
      <c r="I8" s="97">
        <f t="shared" si="0"/>
        <v>2033.3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176</v>
      </c>
      <c r="C9" s="130">
        <v>0</v>
      </c>
      <c r="D9" s="131"/>
      <c r="E9" s="131"/>
      <c r="F9" s="97">
        <v>3230.9</v>
      </c>
      <c r="G9" s="97">
        <v>786.4</v>
      </c>
      <c r="H9" s="97">
        <v>354.3</v>
      </c>
      <c r="I9" s="97">
        <f t="shared" si="0"/>
        <v>2090.2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177</v>
      </c>
      <c r="C10" s="130">
        <v>0</v>
      </c>
      <c r="D10" s="131"/>
      <c r="E10" s="131"/>
      <c r="F10" s="97">
        <v>11854.2</v>
      </c>
      <c r="G10" s="97">
        <v>3495.4</v>
      </c>
      <c r="H10" s="97">
        <v>436.3</v>
      </c>
      <c r="I10" s="97">
        <f t="shared" si="0"/>
        <v>7922.500000000001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178</v>
      </c>
      <c r="C11" s="130">
        <v>0</v>
      </c>
      <c r="D11" s="131"/>
      <c r="E11" s="131"/>
      <c r="F11" s="97">
        <v>3104.1</v>
      </c>
      <c r="G11" s="97">
        <v>109.6</v>
      </c>
      <c r="H11" s="97">
        <v>450.3</v>
      </c>
      <c r="I11" s="97">
        <f t="shared" si="0"/>
        <v>2544.2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12.75">
      <c r="A12" s="87">
        <v>7</v>
      </c>
      <c r="B12" s="92" t="s">
        <v>179</v>
      </c>
      <c r="C12" s="130">
        <v>0</v>
      </c>
      <c r="D12" s="131"/>
      <c r="E12" s="131"/>
      <c r="F12" s="97">
        <v>3304.5</v>
      </c>
      <c r="G12" s="97">
        <v>109.7</v>
      </c>
      <c r="H12" s="97">
        <v>474.5</v>
      </c>
      <c r="I12" s="97">
        <f t="shared" si="0"/>
        <v>2720.3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186</v>
      </c>
      <c r="C13" s="130">
        <v>0</v>
      </c>
      <c r="D13" s="131"/>
      <c r="E13" s="131"/>
      <c r="F13" s="97">
        <v>3534.3</v>
      </c>
      <c r="G13" s="97">
        <v>1276.9</v>
      </c>
      <c r="H13" s="97">
        <v>317.9</v>
      </c>
      <c r="I13" s="97">
        <f t="shared" si="0"/>
        <v>1939.5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181</v>
      </c>
      <c r="C14" s="130">
        <v>0</v>
      </c>
      <c r="D14" s="131"/>
      <c r="E14" s="131"/>
      <c r="F14" s="97">
        <v>5714.7</v>
      </c>
      <c r="G14" s="97">
        <v>109.6</v>
      </c>
      <c r="H14" s="97">
        <v>755.1</v>
      </c>
      <c r="I14" s="97">
        <f t="shared" si="0"/>
        <v>4849.999999999999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182</v>
      </c>
      <c r="C15" s="130">
        <v>0</v>
      </c>
      <c r="D15" s="131"/>
      <c r="E15" s="131"/>
      <c r="F15" s="97">
        <v>8154.7</v>
      </c>
      <c r="G15" s="97">
        <v>154</v>
      </c>
      <c r="H15" s="97">
        <v>1327.5</v>
      </c>
      <c r="I15" s="97">
        <f t="shared" si="0"/>
        <v>6673.2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183</v>
      </c>
      <c r="C16" s="130">
        <v>0</v>
      </c>
      <c r="D16" s="131"/>
      <c r="E16" s="131"/>
      <c r="F16" s="97">
        <v>3027</v>
      </c>
      <c r="G16" s="97">
        <v>43.9</v>
      </c>
      <c r="H16" s="97">
        <v>449.1</v>
      </c>
      <c r="I16" s="97">
        <f t="shared" si="0"/>
        <v>2534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184</v>
      </c>
      <c r="C17" s="130">
        <v>0</v>
      </c>
      <c r="D17" s="131"/>
      <c r="E17" s="131"/>
      <c r="F17" s="97">
        <v>3624.1</v>
      </c>
      <c r="G17" s="97">
        <v>109.7</v>
      </c>
      <c r="H17" s="97">
        <v>530.8</v>
      </c>
      <c r="I17" s="97">
        <f t="shared" si="0"/>
        <v>2983.6000000000004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7" t="s">
        <v>65</v>
      </c>
      <c r="B30" s="177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54750.2</v>
      </c>
      <c r="G30" s="93">
        <f t="shared" si="3"/>
        <v>6392.7</v>
      </c>
      <c r="H30" s="93">
        <f>SUM(H6:H29)</f>
        <v>6408.600000000001</v>
      </c>
      <c r="I30" s="93">
        <f t="shared" si="3"/>
        <v>41948.9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9.7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9.7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9.7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9.7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9.7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9.7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9.7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9.7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9.7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9.7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9.75">
      <c r="A41" s="18"/>
      <c r="I41" s="56"/>
      <c r="K41" s="18"/>
    </row>
    <row r="42" spans="1:11" s="19" customFormat="1" ht="9.75">
      <c r="A42" s="18"/>
      <c r="I42" s="56"/>
      <c r="K42" s="18"/>
    </row>
    <row r="43" ht="9.75">
      <c r="I43" s="57"/>
    </row>
    <row r="44" ht="9.75">
      <c r="I44" s="57"/>
    </row>
    <row r="45" ht="9.75">
      <c r="I45" s="57"/>
    </row>
    <row r="46" ht="9.75">
      <c r="I46" s="57"/>
    </row>
    <row r="47" ht="9.75">
      <c r="I47" s="57"/>
    </row>
    <row r="48" ht="9.75">
      <c r="I48" s="57"/>
    </row>
    <row r="49" ht="9.75">
      <c r="I49" s="57"/>
    </row>
    <row r="50" ht="9.75">
      <c r="I50" s="57"/>
    </row>
    <row r="51" ht="9.75">
      <c r="I51" s="57"/>
    </row>
    <row r="52" ht="9.75">
      <c r="I52" s="57"/>
    </row>
    <row r="53" ht="9.75">
      <c r="I53" s="57"/>
    </row>
    <row r="54" ht="9.75">
      <c r="I54" s="57"/>
    </row>
    <row r="55" ht="9.75">
      <c r="I55" s="57"/>
    </row>
    <row r="56" ht="9.75">
      <c r="I56" s="57"/>
    </row>
    <row r="57" ht="9.75">
      <c r="I57" s="57"/>
    </row>
    <row r="58" ht="9.75">
      <c r="I58" s="57"/>
    </row>
    <row r="59" ht="9.75">
      <c r="I59" s="57"/>
    </row>
    <row r="60" ht="9.75">
      <c r="I60" s="57"/>
    </row>
    <row r="61" ht="9.75">
      <c r="I61" s="57"/>
    </row>
    <row r="62" ht="9.75">
      <c r="I62" s="57"/>
    </row>
    <row r="63" ht="9.75">
      <c r="I63" s="57"/>
    </row>
    <row r="64" ht="9.75">
      <c r="I64" s="57"/>
    </row>
    <row r="65" ht="9.75">
      <c r="I65" s="57"/>
    </row>
    <row r="66" ht="9.75">
      <c r="I66" s="57"/>
    </row>
    <row r="67" ht="9.75">
      <c r="I67" s="57"/>
    </row>
    <row r="68" ht="9.75">
      <c r="I68" s="57"/>
    </row>
    <row r="69" ht="9.75">
      <c r="I69" s="57"/>
    </row>
    <row r="70" ht="9.75">
      <c r="I70" s="57"/>
    </row>
    <row r="71" ht="9.75">
      <c r="I71" s="57"/>
    </row>
    <row r="72" ht="9.75">
      <c r="I72" s="57"/>
    </row>
    <row r="73" ht="9.75">
      <c r="I73" s="57"/>
    </row>
    <row r="74" ht="9.75">
      <c r="I74" s="57"/>
    </row>
    <row r="75" ht="9.75">
      <c r="I75" s="57"/>
    </row>
    <row r="76" ht="9.75">
      <c r="I76" s="57"/>
    </row>
    <row r="77" ht="9.75">
      <c r="I77" s="57"/>
    </row>
    <row r="78" ht="9.75">
      <c r="I78" s="57"/>
    </row>
    <row r="79" ht="9.75">
      <c r="I79" s="57"/>
    </row>
    <row r="80" ht="9.75">
      <c r="I80" s="57"/>
    </row>
    <row r="81" ht="9.75">
      <c r="I81" s="57"/>
    </row>
    <row r="82" ht="9.75">
      <c r="I82" s="57"/>
    </row>
    <row r="83" ht="9.75">
      <c r="I83" s="57"/>
    </row>
    <row r="84" ht="9.75">
      <c r="I84" s="57"/>
    </row>
    <row r="85" ht="9.75">
      <c r="I85" s="57"/>
    </row>
    <row r="86" ht="9.75">
      <c r="I86" s="57"/>
    </row>
    <row r="87" ht="9.75">
      <c r="I87" s="57"/>
    </row>
    <row r="88" ht="9.75">
      <c r="I88" s="57"/>
    </row>
    <row r="89" ht="9.75">
      <c r="I89" s="57"/>
    </row>
    <row r="90" ht="9.75">
      <c r="I90" s="57"/>
    </row>
    <row r="91" ht="9.75">
      <c r="I91" s="57"/>
    </row>
    <row r="92" ht="9.75">
      <c r="I92" s="57"/>
    </row>
    <row r="93" ht="9.75">
      <c r="I93" s="57"/>
    </row>
    <row r="94" ht="9.75">
      <c r="I94" s="57"/>
    </row>
    <row r="95" ht="9.75">
      <c r="I95" s="57"/>
    </row>
    <row r="96" ht="9.75">
      <c r="I96" s="57"/>
    </row>
    <row r="97" ht="9.75">
      <c r="I97" s="57"/>
    </row>
    <row r="98" ht="9.75">
      <c r="I98" s="57"/>
    </row>
    <row r="99" ht="9.75">
      <c r="I99" s="57"/>
    </row>
    <row r="100" ht="9.75">
      <c r="I100" s="57"/>
    </row>
    <row r="101" ht="9.75">
      <c r="I101" s="57"/>
    </row>
    <row r="102" ht="9.75">
      <c r="I102" s="57"/>
    </row>
    <row r="103" ht="9.75">
      <c r="I103" s="57"/>
    </row>
    <row r="104" ht="9.75">
      <c r="I104" s="57"/>
    </row>
    <row r="105" ht="9.75">
      <c r="I105" s="57"/>
    </row>
    <row r="106" ht="9.75">
      <c r="I106" s="57"/>
    </row>
    <row r="107" ht="9.75">
      <c r="I107" s="57"/>
    </row>
    <row r="108" ht="9.75">
      <c r="I108" s="57"/>
    </row>
    <row r="109" ht="9.75">
      <c r="I109" s="57"/>
    </row>
    <row r="110" ht="9.75">
      <c r="I110" s="57"/>
    </row>
    <row r="111" ht="9.75">
      <c r="I111" s="57"/>
    </row>
    <row r="112" ht="9.75">
      <c r="I112" s="57"/>
    </row>
    <row r="113" ht="9.75">
      <c r="I113" s="57"/>
    </row>
    <row r="114" ht="9.75">
      <c r="I114" s="57"/>
    </row>
    <row r="115" ht="9.75">
      <c r="I115" s="57"/>
    </row>
    <row r="116" ht="9.75">
      <c r="I116" s="57"/>
    </row>
    <row r="117" ht="9.75">
      <c r="I117" s="57"/>
    </row>
    <row r="118" ht="9.75">
      <c r="I118" s="57"/>
    </row>
    <row r="119" ht="9.75">
      <c r="I119" s="57"/>
    </row>
    <row r="120" ht="9.75">
      <c r="I120" s="57"/>
    </row>
    <row r="121" ht="9.75">
      <c r="I121" s="57"/>
    </row>
    <row r="122" ht="9.75">
      <c r="I122" s="57"/>
    </row>
    <row r="123" ht="9.75">
      <c r="I123" s="57"/>
    </row>
    <row r="124" ht="9.75">
      <c r="I124" s="57"/>
    </row>
    <row r="125" ht="9.75">
      <c r="I125" s="57"/>
    </row>
    <row r="126" ht="9.75">
      <c r="I126" s="57"/>
    </row>
    <row r="127" ht="9.75">
      <c r="I127" s="57"/>
    </row>
    <row r="128" ht="9.75">
      <c r="I128" s="57"/>
    </row>
    <row r="129" ht="9.75">
      <c r="I129" s="57"/>
    </row>
    <row r="130" ht="9.75">
      <c r="I130" s="57"/>
    </row>
    <row r="131" ht="9.75">
      <c r="I131" s="57"/>
    </row>
    <row r="132" ht="9.75">
      <c r="I132" s="57"/>
    </row>
    <row r="133" ht="9.75">
      <c r="I133" s="57"/>
    </row>
    <row r="134" ht="9.75">
      <c r="I134" s="57"/>
    </row>
    <row r="135" ht="9.75">
      <c r="I135" s="57"/>
    </row>
    <row r="136" ht="9.75">
      <c r="I136" s="57"/>
    </row>
    <row r="137" ht="9.75">
      <c r="I137" s="57"/>
    </row>
    <row r="138" ht="9.75">
      <c r="I138" s="57"/>
    </row>
    <row r="139" ht="9.75">
      <c r="I139" s="57"/>
    </row>
    <row r="140" ht="9.75">
      <c r="I140" s="57"/>
    </row>
    <row r="141" ht="9.75">
      <c r="I141" s="57"/>
    </row>
    <row r="142" ht="9.75">
      <c r="I142" s="57"/>
    </row>
    <row r="143" ht="9.75">
      <c r="I143" s="57"/>
    </row>
    <row r="144" ht="9.75">
      <c r="I144" s="57"/>
    </row>
    <row r="145" ht="9.75">
      <c r="I145" s="57"/>
    </row>
    <row r="146" ht="9.75">
      <c r="I146" s="57"/>
    </row>
    <row r="147" ht="9.75">
      <c r="I147" s="57"/>
    </row>
    <row r="148" ht="9.75">
      <c r="I148" s="57"/>
    </row>
    <row r="149" ht="9.75">
      <c r="I149" s="57"/>
    </row>
    <row r="150" ht="9.75">
      <c r="I150" s="57"/>
    </row>
    <row r="151" ht="9.75">
      <c r="I151" s="57"/>
    </row>
    <row r="152" ht="9.75">
      <c r="I152" s="57"/>
    </row>
    <row r="153" ht="9.75">
      <c r="I153" s="57"/>
    </row>
    <row r="154" ht="9.75">
      <c r="I154" s="57"/>
    </row>
    <row r="155" ht="9.75">
      <c r="I155" s="57"/>
    </row>
    <row r="156" ht="9.75">
      <c r="I156" s="57"/>
    </row>
    <row r="157" ht="9.75">
      <c r="I157" s="57"/>
    </row>
    <row r="158" ht="9.75">
      <c r="I158" s="57"/>
    </row>
    <row r="159" ht="9.75">
      <c r="I159" s="57"/>
    </row>
    <row r="160" ht="9.75">
      <c r="I160" s="57"/>
    </row>
    <row r="161" ht="9.75">
      <c r="I161" s="57"/>
    </row>
    <row r="162" ht="9.75">
      <c r="I162" s="57"/>
    </row>
    <row r="163" ht="9.75">
      <c r="I163" s="57"/>
    </row>
    <row r="164" ht="9.75">
      <c r="I164" s="57"/>
    </row>
    <row r="165" ht="9.75">
      <c r="I165" s="57"/>
    </row>
    <row r="166" ht="9.75">
      <c r="I166" s="57"/>
    </row>
    <row r="167" ht="9.75">
      <c r="I167" s="57"/>
    </row>
    <row r="168" ht="9.75">
      <c r="I168" s="57"/>
    </row>
    <row r="169" ht="9.75">
      <c r="I169" s="57"/>
    </row>
    <row r="170" ht="9.75">
      <c r="I170" s="57"/>
    </row>
    <row r="171" ht="9.75">
      <c r="I171" s="57"/>
    </row>
    <row r="172" ht="9.75">
      <c r="I172" s="57"/>
    </row>
    <row r="173" ht="9.75">
      <c r="I173" s="57"/>
    </row>
    <row r="174" ht="9.75">
      <c r="I174" s="57"/>
    </row>
    <row r="175" ht="9.75">
      <c r="I175" s="57"/>
    </row>
    <row r="176" ht="9.75">
      <c r="I176" s="57"/>
    </row>
    <row r="177" ht="9.75">
      <c r="I177" s="57"/>
    </row>
    <row r="178" ht="9.75">
      <c r="I178" s="57"/>
    </row>
    <row r="179" ht="9.75">
      <c r="I179" s="57"/>
    </row>
    <row r="180" ht="9.75">
      <c r="I180" s="57"/>
    </row>
    <row r="181" ht="9.75">
      <c r="I181" s="57"/>
    </row>
    <row r="182" ht="9.75">
      <c r="I182" s="57"/>
    </row>
    <row r="183" ht="9.75">
      <c r="I183" s="57"/>
    </row>
    <row r="184" ht="9.75">
      <c r="I184" s="57"/>
    </row>
    <row r="185" ht="9.75">
      <c r="I185" s="57"/>
    </row>
    <row r="186" ht="9.75">
      <c r="I186" s="57"/>
    </row>
    <row r="187" ht="9.75">
      <c r="I187" s="57"/>
    </row>
    <row r="188" ht="9.75">
      <c r="I188" s="57"/>
    </row>
    <row r="189" ht="9.75">
      <c r="I189" s="57"/>
    </row>
    <row r="190" ht="9.75">
      <c r="I190" s="57"/>
    </row>
    <row r="191" ht="9.75">
      <c r="I191" s="57"/>
    </row>
    <row r="192" ht="9.75">
      <c r="I192" s="57"/>
    </row>
    <row r="193" ht="9.75">
      <c r="I193" s="57"/>
    </row>
    <row r="194" ht="9.75">
      <c r="I194" s="57"/>
    </row>
    <row r="195" ht="9.75">
      <c r="I195" s="57"/>
    </row>
    <row r="196" ht="9.75">
      <c r="I196" s="57"/>
    </row>
    <row r="197" ht="9.75">
      <c r="I197" s="57"/>
    </row>
    <row r="198" ht="9.75">
      <c r="I198" s="57"/>
    </row>
    <row r="199" ht="9.75">
      <c r="I199" s="57"/>
    </row>
    <row r="200" ht="9.75">
      <c r="I200" s="57"/>
    </row>
    <row r="201" ht="9.75">
      <c r="I201" s="57"/>
    </row>
    <row r="202" ht="9.75">
      <c r="I202" s="57"/>
    </row>
    <row r="203" ht="9.75">
      <c r="I203" s="57"/>
    </row>
    <row r="204" ht="9.75">
      <c r="I204" s="57"/>
    </row>
    <row r="205" ht="9.75">
      <c r="I205" s="57"/>
    </row>
    <row r="206" ht="9.75">
      <c r="I206" s="57"/>
    </row>
    <row r="207" ht="9.75">
      <c r="I207" s="57"/>
    </row>
    <row r="208" ht="9.75">
      <c r="I208" s="57"/>
    </row>
    <row r="209" ht="9.75">
      <c r="I209" s="57"/>
    </row>
    <row r="210" ht="9.75">
      <c r="I210" s="57"/>
    </row>
    <row r="211" ht="9.75">
      <c r="I211" s="57"/>
    </row>
    <row r="212" ht="9.75">
      <c r="I212" s="57"/>
    </row>
    <row r="213" ht="9.75">
      <c r="I213" s="57"/>
    </row>
    <row r="214" ht="9.75">
      <c r="I214" s="57"/>
    </row>
    <row r="215" ht="9.75">
      <c r="I215" s="57"/>
    </row>
    <row r="216" ht="9.75">
      <c r="I216" s="57"/>
    </row>
    <row r="217" ht="9.75">
      <c r="I217" s="57"/>
    </row>
    <row r="218" ht="9.75">
      <c r="I218" s="57"/>
    </row>
    <row r="219" ht="9.75">
      <c r="I219" s="57"/>
    </row>
    <row r="220" ht="9.75">
      <c r="I220" s="57"/>
    </row>
    <row r="221" ht="9.75">
      <c r="I221" s="57"/>
    </row>
    <row r="222" ht="9.75">
      <c r="I222" s="57"/>
    </row>
    <row r="223" ht="9.75">
      <c r="I223" s="57"/>
    </row>
    <row r="224" ht="9.75">
      <c r="I224" s="57"/>
    </row>
    <row r="225" ht="9.75">
      <c r="I225" s="57"/>
    </row>
    <row r="226" ht="9.75">
      <c r="I226" s="57"/>
    </row>
    <row r="227" ht="9.75">
      <c r="I227" s="57"/>
    </row>
    <row r="228" ht="9.75">
      <c r="I228" s="57"/>
    </row>
    <row r="229" ht="9.75">
      <c r="I229" s="57"/>
    </row>
    <row r="230" ht="9.75">
      <c r="I230" s="57"/>
    </row>
    <row r="231" ht="9.75">
      <c r="I231" s="57"/>
    </row>
    <row r="232" ht="9.75">
      <c r="I232" s="57"/>
    </row>
    <row r="233" ht="9.75">
      <c r="I233" s="57"/>
    </row>
    <row r="234" ht="9.75">
      <c r="I234" s="57"/>
    </row>
    <row r="235" ht="9.75">
      <c r="I235" s="57"/>
    </row>
    <row r="236" ht="9.75">
      <c r="I236" s="57"/>
    </row>
    <row r="237" ht="9.75">
      <c r="I237" s="57"/>
    </row>
    <row r="238" ht="9.75">
      <c r="I238" s="57"/>
    </row>
    <row r="239" ht="9.75">
      <c r="I239" s="57"/>
    </row>
    <row r="240" ht="9.75">
      <c r="I240" s="57"/>
    </row>
    <row r="241" ht="9.75">
      <c r="I241" s="57"/>
    </row>
    <row r="242" ht="9.75">
      <c r="I242" s="57"/>
    </row>
    <row r="243" ht="9.75">
      <c r="I243" s="57"/>
    </row>
    <row r="244" ht="9.75">
      <c r="I244" s="57"/>
    </row>
    <row r="245" ht="9.75">
      <c r="I245" s="57"/>
    </row>
    <row r="246" ht="9.75">
      <c r="I246" s="57"/>
    </row>
    <row r="247" ht="9.75">
      <c r="I247" s="57"/>
    </row>
    <row r="248" ht="9.75">
      <c r="I248" s="57"/>
    </row>
    <row r="249" ht="9.75">
      <c r="I249" s="57"/>
    </row>
    <row r="250" ht="9.75">
      <c r="I250" s="57"/>
    </row>
    <row r="251" ht="9.75">
      <c r="I251" s="57"/>
    </row>
    <row r="252" ht="9.75">
      <c r="I252" s="57"/>
    </row>
    <row r="253" ht="9.75">
      <c r="I253" s="57"/>
    </row>
    <row r="254" ht="9.75">
      <c r="I254" s="57"/>
    </row>
    <row r="255" ht="9.75">
      <c r="I255" s="57"/>
    </row>
    <row r="256" ht="9.75">
      <c r="I256" s="57"/>
    </row>
    <row r="257" ht="9.75">
      <c r="I257" s="57"/>
    </row>
    <row r="258" ht="9.75">
      <c r="I258" s="57"/>
    </row>
    <row r="259" ht="9.75">
      <c r="I259" s="57"/>
    </row>
    <row r="260" ht="9.75">
      <c r="I260" s="57"/>
    </row>
    <row r="261" ht="9.75">
      <c r="I261" s="57"/>
    </row>
    <row r="262" ht="9.75">
      <c r="I262" s="57"/>
    </row>
    <row r="263" ht="9.75">
      <c r="I263" s="57"/>
    </row>
    <row r="264" ht="9.75">
      <c r="I264" s="57"/>
    </row>
    <row r="265" ht="9.75">
      <c r="I265" s="57"/>
    </row>
    <row r="266" ht="9.75">
      <c r="I266" s="57"/>
    </row>
    <row r="267" ht="9.75">
      <c r="I267" s="57"/>
    </row>
    <row r="268" ht="9.75">
      <c r="I268" s="57"/>
    </row>
    <row r="269" ht="9.75">
      <c r="I269" s="57"/>
    </row>
    <row r="270" ht="9.75">
      <c r="I270" s="57"/>
    </row>
    <row r="271" ht="9.75">
      <c r="I271" s="57"/>
    </row>
    <row r="272" ht="9.75">
      <c r="I272" s="57"/>
    </row>
    <row r="273" ht="9.75">
      <c r="I273" s="57"/>
    </row>
    <row r="274" ht="9.75">
      <c r="I274" s="57"/>
    </row>
    <row r="275" ht="9.75">
      <c r="I275" s="57"/>
    </row>
    <row r="276" ht="9.75">
      <c r="I276" s="57"/>
    </row>
    <row r="277" ht="9.75">
      <c r="I277" s="57"/>
    </row>
    <row r="278" ht="9.75">
      <c r="I278" s="57"/>
    </row>
    <row r="279" ht="9.75">
      <c r="I279" s="57"/>
    </row>
    <row r="280" ht="9.75">
      <c r="I280" s="57"/>
    </row>
    <row r="281" ht="9.75">
      <c r="I281" s="57"/>
    </row>
    <row r="282" ht="9.75">
      <c r="I282" s="57"/>
    </row>
    <row r="283" ht="9.75">
      <c r="I283" s="57"/>
    </row>
    <row r="284" ht="9.75">
      <c r="I284" s="57"/>
    </row>
    <row r="285" ht="9.75">
      <c r="I285" s="57"/>
    </row>
    <row r="286" ht="9.75">
      <c r="I286" s="57"/>
    </row>
    <row r="287" ht="9.75">
      <c r="I287" s="57"/>
    </row>
    <row r="288" ht="9.75">
      <c r="I288" s="57"/>
    </row>
    <row r="289" ht="9.75">
      <c r="I289" s="57"/>
    </row>
    <row r="290" ht="9.75">
      <c r="I290" s="57"/>
    </row>
    <row r="291" ht="9.75">
      <c r="I291" s="57"/>
    </row>
    <row r="292" ht="9.75">
      <c r="I292" s="57"/>
    </row>
    <row r="293" ht="9.75">
      <c r="I293" s="57"/>
    </row>
    <row r="294" ht="9.75">
      <c r="I294" s="57"/>
    </row>
    <row r="295" ht="9.75">
      <c r="I295" s="57"/>
    </row>
    <row r="296" ht="9.75">
      <c r="I296" s="57"/>
    </row>
    <row r="297" ht="9.75">
      <c r="I297" s="57"/>
    </row>
    <row r="298" ht="9.75">
      <c r="I298" s="57"/>
    </row>
    <row r="299" ht="9.75">
      <c r="I299" s="57"/>
    </row>
    <row r="300" ht="9.75">
      <c r="I300" s="57"/>
    </row>
    <row r="301" ht="9.75">
      <c r="I301" s="57"/>
    </row>
    <row r="302" ht="9.75">
      <c r="I302" s="57"/>
    </row>
    <row r="303" ht="9.75">
      <c r="I303" s="57"/>
    </row>
    <row r="304" ht="9.75">
      <c r="I304" s="57"/>
    </row>
    <row r="305" ht="9.75">
      <c r="I305" s="57"/>
    </row>
    <row r="306" ht="9.75">
      <c r="I306" s="57"/>
    </row>
    <row r="307" ht="9.75">
      <c r="I307" s="57"/>
    </row>
    <row r="308" ht="9.75">
      <c r="I308" s="57"/>
    </row>
    <row r="309" ht="9.75">
      <c r="I309" s="57"/>
    </row>
    <row r="310" ht="9.75">
      <c r="I310" s="57"/>
    </row>
    <row r="311" ht="9.75">
      <c r="I311" s="57"/>
    </row>
    <row r="312" ht="9.75">
      <c r="I312" s="57"/>
    </row>
    <row r="313" ht="9.75">
      <c r="I313" s="57"/>
    </row>
    <row r="314" ht="9.75">
      <c r="I314" s="57"/>
    </row>
    <row r="315" ht="9.75">
      <c r="I315" s="57"/>
    </row>
    <row r="316" ht="9.75">
      <c r="I316" s="57"/>
    </row>
    <row r="317" ht="9.75">
      <c r="I317" s="57"/>
    </row>
    <row r="318" ht="9.75">
      <c r="I318" s="57"/>
    </row>
    <row r="319" ht="9.75">
      <c r="I319" s="57"/>
    </row>
    <row r="320" ht="9.75">
      <c r="I320" s="57"/>
    </row>
    <row r="321" ht="9.75">
      <c r="I321" s="57"/>
    </row>
    <row r="322" ht="9.75">
      <c r="I322" s="57"/>
    </row>
    <row r="323" ht="9.75">
      <c r="I323" s="57"/>
    </row>
    <row r="324" ht="9.75">
      <c r="I324" s="57"/>
    </row>
    <row r="325" ht="9.75">
      <c r="I325" s="57"/>
    </row>
    <row r="326" ht="9.75">
      <c r="I326" s="57"/>
    </row>
    <row r="327" ht="9.75">
      <c r="I327" s="57"/>
    </row>
    <row r="328" ht="9.75">
      <c r="I328" s="57"/>
    </row>
    <row r="329" ht="9.75">
      <c r="I329" s="57"/>
    </row>
    <row r="330" ht="9.75">
      <c r="I330" s="57"/>
    </row>
    <row r="331" ht="9.75">
      <c r="I331" s="57"/>
    </row>
    <row r="332" ht="9.75">
      <c r="I332" s="57"/>
    </row>
    <row r="333" ht="9.75">
      <c r="I333" s="57"/>
    </row>
    <row r="334" ht="9.75">
      <c r="I334" s="57"/>
    </row>
    <row r="335" ht="9.75">
      <c r="I335" s="57"/>
    </row>
    <row r="336" ht="9.75">
      <c r="I336" s="57"/>
    </row>
    <row r="337" ht="9.75">
      <c r="I337" s="57"/>
    </row>
    <row r="338" ht="9.75">
      <c r="I338" s="57"/>
    </row>
    <row r="339" ht="9.75">
      <c r="I339" s="57"/>
    </row>
    <row r="340" ht="9.75">
      <c r="I340" s="57"/>
    </row>
    <row r="341" ht="9.75">
      <c r="I341" s="57"/>
    </row>
    <row r="342" ht="9.75">
      <c r="I342" s="57"/>
    </row>
    <row r="343" ht="9.75">
      <c r="I343" s="57"/>
    </row>
    <row r="344" ht="9.75">
      <c r="I344" s="57"/>
    </row>
    <row r="345" ht="9.75">
      <c r="I345" s="57"/>
    </row>
    <row r="346" ht="9.75">
      <c r="I346" s="57"/>
    </row>
    <row r="347" ht="9.75">
      <c r="I347" s="57"/>
    </row>
    <row r="348" ht="9.75">
      <c r="I348" s="57"/>
    </row>
    <row r="349" ht="9.75">
      <c r="I349" s="57"/>
    </row>
    <row r="350" ht="9.75">
      <c r="I350" s="57"/>
    </row>
    <row r="351" ht="9.75">
      <c r="I351" s="57"/>
    </row>
    <row r="352" ht="9.75">
      <c r="I352" s="57"/>
    </row>
    <row r="353" ht="9.75">
      <c r="I353" s="57"/>
    </row>
    <row r="354" ht="9.75">
      <c r="I354" s="57"/>
    </row>
    <row r="355" ht="9.75">
      <c r="I355" s="57"/>
    </row>
    <row r="356" ht="9.75">
      <c r="I356" s="57"/>
    </row>
    <row r="357" ht="9.75">
      <c r="I357" s="57"/>
    </row>
    <row r="358" ht="9.75">
      <c r="I358" s="57"/>
    </row>
    <row r="359" ht="9.75">
      <c r="I359" s="57"/>
    </row>
    <row r="360" ht="9.75">
      <c r="I360" s="57"/>
    </row>
    <row r="361" ht="9.75">
      <c r="I361" s="57"/>
    </row>
    <row r="362" ht="9.75">
      <c r="I362" s="57"/>
    </row>
    <row r="363" ht="9.75">
      <c r="I363" s="57"/>
    </row>
    <row r="364" ht="9.75">
      <c r="I364" s="57"/>
    </row>
    <row r="365" ht="9.75">
      <c r="I365" s="57"/>
    </row>
    <row r="366" ht="9.75">
      <c r="I366" s="57"/>
    </row>
    <row r="367" ht="9.75">
      <c r="I367" s="57"/>
    </row>
    <row r="368" ht="9.75">
      <c r="I368" s="57"/>
    </row>
    <row r="369" ht="9.75">
      <c r="I369" s="57"/>
    </row>
    <row r="370" ht="9.75">
      <c r="I370" s="57"/>
    </row>
    <row r="371" ht="9.75">
      <c r="I371" s="57"/>
    </row>
    <row r="372" ht="9.75">
      <c r="I372" s="57"/>
    </row>
    <row r="373" ht="9.75">
      <c r="I373" s="57"/>
    </row>
    <row r="374" ht="9.75">
      <c r="I374" s="57"/>
    </row>
    <row r="375" ht="9.75">
      <c r="I375" s="57"/>
    </row>
    <row r="376" ht="9.75">
      <c r="I376" s="57"/>
    </row>
    <row r="377" ht="9.75">
      <c r="I377" s="57"/>
    </row>
    <row r="378" ht="9.75">
      <c r="I378" s="57"/>
    </row>
    <row r="379" ht="9.75">
      <c r="I379" s="57"/>
    </row>
    <row r="380" ht="9.75">
      <c r="I380" s="57"/>
    </row>
    <row r="381" ht="9.75">
      <c r="I381" s="57"/>
    </row>
    <row r="382" ht="9.75">
      <c r="I382" s="57"/>
    </row>
    <row r="383" ht="9.75">
      <c r="I383" s="57"/>
    </row>
    <row r="384" ht="9.75">
      <c r="I384" s="57"/>
    </row>
    <row r="385" ht="9.75">
      <c r="I385" s="57"/>
    </row>
    <row r="386" ht="9.75">
      <c r="I386" s="57"/>
    </row>
    <row r="387" ht="9.75">
      <c r="I387" s="57"/>
    </row>
    <row r="388" ht="9.75">
      <c r="I388" s="57"/>
    </row>
    <row r="389" ht="9.75">
      <c r="I389" s="57"/>
    </row>
    <row r="390" ht="9.75">
      <c r="I390" s="57"/>
    </row>
    <row r="391" ht="9.75">
      <c r="I391" s="57"/>
    </row>
    <row r="392" ht="9.75">
      <c r="I392" s="57"/>
    </row>
    <row r="393" ht="9.75">
      <c r="I393" s="57"/>
    </row>
    <row r="394" ht="9.75">
      <c r="I394" s="57"/>
    </row>
    <row r="395" ht="9.75">
      <c r="I395" s="57"/>
    </row>
    <row r="396" ht="9.75">
      <c r="I396" s="57"/>
    </row>
    <row r="397" ht="9.75">
      <c r="I397" s="57"/>
    </row>
    <row r="398" ht="9.75">
      <c r="I398" s="57"/>
    </row>
    <row r="399" ht="9.75">
      <c r="I399" s="57"/>
    </row>
    <row r="400" ht="9.75">
      <c r="I400" s="57"/>
    </row>
    <row r="401" ht="9.75">
      <c r="I401" s="57"/>
    </row>
    <row r="402" ht="9.75">
      <c r="I402" s="57"/>
    </row>
    <row r="403" ht="9.75">
      <c r="I403" s="57"/>
    </row>
    <row r="404" ht="9.75">
      <c r="I404" s="57"/>
    </row>
    <row r="405" ht="9.75">
      <c r="I405" s="57"/>
    </row>
    <row r="406" ht="9.75">
      <c r="I406" s="57"/>
    </row>
    <row r="407" ht="9.75">
      <c r="I407" s="57"/>
    </row>
    <row r="408" ht="9.75">
      <c r="I408" s="57"/>
    </row>
    <row r="409" ht="9.75">
      <c r="I409" s="57"/>
    </row>
    <row r="410" ht="9.75">
      <c r="I410" s="57"/>
    </row>
    <row r="411" ht="9.75">
      <c r="I411" s="57"/>
    </row>
    <row r="412" ht="9.75">
      <c r="I412" s="57"/>
    </row>
    <row r="413" ht="9.75">
      <c r="I413" s="57"/>
    </row>
    <row r="414" ht="9.75">
      <c r="I414" s="57"/>
    </row>
    <row r="415" ht="9.75">
      <c r="I415" s="57"/>
    </row>
    <row r="416" ht="9.75">
      <c r="I416" s="57"/>
    </row>
    <row r="417" ht="9.75">
      <c r="I417" s="57"/>
    </row>
    <row r="418" ht="9.75">
      <c r="I418" s="57"/>
    </row>
    <row r="419" ht="9.75">
      <c r="I419" s="57"/>
    </row>
    <row r="420" ht="9.75">
      <c r="I420" s="57"/>
    </row>
    <row r="421" ht="9.75">
      <c r="I421" s="57"/>
    </row>
    <row r="422" ht="9.75">
      <c r="I422" s="57"/>
    </row>
    <row r="423" ht="9.75">
      <c r="I423" s="57"/>
    </row>
    <row r="424" ht="9.75">
      <c r="I424" s="57"/>
    </row>
    <row r="425" ht="9.75">
      <c r="I425" s="57"/>
    </row>
    <row r="426" ht="9.75">
      <c r="I426" s="57"/>
    </row>
    <row r="427" ht="9.75">
      <c r="I427" s="57"/>
    </row>
    <row r="428" ht="9.75">
      <c r="I428" s="57"/>
    </row>
    <row r="429" ht="9.75">
      <c r="I429" s="57"/>
    </row>
    <row r="430" ht="9.75">
      <c r="I430" s="57"/>
    </row>
    <row r="431" ht="9.75">
      <c r="I431" s="57"/>
    </row>
    <row r="432" ht="9.75">
      <c r="I432" s="57"/>
    </row>
    <row r="433" ht="9.75">
      <c r="I433" s="57"/>
    </row>
    <row r="434" ht="9.75">
      <c r="I434" s="57"/>
    </row>
    <row r="435" ht="9.75">
      <c r="I435" s="57"/>
    </row>
    <row r="436" ht="9.75">
      <c r="I436" s="57"/>
    </row>
    <row r="437" ht="9.75">
      <c r="I437" s="57"/>
    </row>
    <row r="438" ht="9.75">
      <c r="I438" s="57"/>
    </row>
    <row r="439" ht="9.75">
      <c r="I439" s="57"/>
    </row>
    <row r="440" ht="9.75">
      <c r="I440" s="57"/>
    </row>
    <row r="441" ht="9.75">
      <c r="I441" s="57"/>
    </row>
    <row r="442" ht="9.75">
      <c r="I442" s="57"/>
    </row>
    <row r="443" ht="9.75">
      <c r="I443" s="57"/>
    </row>
    <row r="444" ht="9.75">
      <c r="I444" s="57"/>
    </row>
    <row r="445" ht="9.75">
      <c r="I445" s="57"/>
    </row>
    <row r="446" ht="9.75">
      <c r="I446" s="57"/>
    </row>
    <row r="447" ht="9.75">
      <c r="I447" s="57"/>
    </row>
    <row r="448" ht="9.75">
      <c r="I448" s="57"/>
    </row>
    <row r="449" ht="9.75">
      <c r="I449" s="57"/>
    </row>
    <row r="450" ht="9.75">
      <c r="I450" s="57"/>
    </row>
    <row r="451" ht="9.75">
      <c r="I451" s="57"/>
    </row>
    <row r="452" ht="9.75">
      <c r="I452" s="57"/>
    </row>
    <row r="453" ht="9.75">
      <c r="I453" s="57"/>
    </row>
    <row r="454" ht="9.75">
      <c r="I454" s="57"/>
    </row>
    <row r="455" ht="9.75">
      <c r="I455" s="57"/>
    </row>
    <row r="456" ht="9.75">
      <c r="I456" s="57"/>
    </row>
    <row r="457" ht="9.75">
      <c r="I457" s="57"/>
    </row>
    <row r="458" ht="9.75">
      <c r="I458" s="57"/>
    </row>
    <row r="459" ht="9.75">
      <c r="I459" s="57"/>
    </row>
    <row r="460" ht="9.75">
      <c r="I460" s="57"/>
    </row>
    <row r="461" ht="9.75">
      <c r="I461" s="57"/>
    </row>
    <row r="462" ht="9.75">
      <c r="I462" s="57"/>
    </row>
    <row r="463" ht="9.75">
      <c r="I463" s="57"/>
    </row>
    <row r="464" ht="9.75">
      <c r="I464" s="57"/>
    </row>
    <row r="465" ht="9.75">
      <c r="I465" s="57"/>
    </row>
    <row r="466" ht="9.75">
      <c r="I466" s="57"/>
    </row>
    <row r="467" ht="9.75">
      <c r="I467" s="57"/>
    </row>
    <row r="468" ht="9.75">
      <c r="I468" s="57"/>
    </row>
    <row r="469" ht="9.75">
      <c r="I469" s="57"/>
    </row>
    <row r="470" ht="9.75">
      <c r="I470" s="57"/>
    </row>
    <row r="471" ht="9.75">
      <c r="I471" s="57"/>
    </row>
    <row r="472" ht="9.75">
      <c r="I472" s="57"/>
    </row>
    <row r="473" ht="9.75">
      <c r="I473" s="57"/>
    </row>
    <row r="474" ht="9.75">
      <c r="I474" s="57"/>
    </row>
    <row r="475" ht="9.75">
      <c r="I475" s="57"/>
    </row>
    <row r="476" ht="9.75">
      <c r="I476" s="57"/>
    </row>
    <row r="477" ht="9.75">
      <c r="I477" s="57"/>
    </row>
    <row r="478" ht="9.75">
      <c r="I478" s="57"/>
    </row>
    <row r="479" ht="9.75">
      <c r="I479" s="57"/>
    </row>
    <row r="480" ht="9.75">
      <c r="I480" s="57"/>
    </row>
    <row r="481" ht="9.75">
      <c r="I481" s="57"/>
    </row>
    <row r="482" ht="9.75">
      <c r="I482" s="57"/>
    </row>
    <row r="483" ht="9.75">
      <c r="I483" s="57"/>
    </row>
    <row r="484" ht="9.75">
      <c r="I484" s="57"/>
    </row>
    <row r="485" ht="9.75">
      <c r="I485" s="57"/>
    </row>
    <row r="486" ht="9.75">
      <c r="I486" s="57"/>
    </row>
    <row r="487" ht="9.75">
      <c r="I487" s="57"/>
    </row>
    <row r="488" ht="9.75">
      <c r="I488" s="57"/>
    </row>
    <row r="489" ht="9.75">
      <c r="I489" s="57"/>
    </row>
    <row r="490" ht="9.75">
      <c r="I490" s="57"/>
    </row>
    <row r="491" ht="9.75">
      <c r="I491" s="57"/>
    </row>
    <row r="492" ht="9.75">
      <c r="I492" s="57"/>
    </row>
    <row r="493" ht="9.75">
      <c r="I493" s="57"/>
    </row>
    <row r="494" ht="9.75">
      <c r="I494" s="57"/>
    </row>
    <row r="495" ht="9.75">
      <c r="I495" s="57"/>
    </row>
    <row r="496" ht="9.75">
      <c r="I496" s="57"/>
    </row>
    <row r="497" ht="9.75">
      <c r="I497" s="57"/>
    </row>
    <row r="498" ht="9.75">
      <c r="I498" s="57"/>
    </row>
    <row r="499" ht="9.75">
      <c r="I499" s="57"/>
    </row>
    <row r="500" ht="9.75">
      <c r="I500" s="57"/>
    </row>
    <row r="501" ht="9.75">
      <c r="I501" s="57"/>
    </row>
    <row r="502" ht="9.75">
      <c r="I502" s="57"/>
    </row>
    <row r="503" ht="9.75">
      <c r="I503" s="57"/>
    </row>
    <row r="504" ht="9.75">
      <c r="I504" s="57"/>
    </row>
    <row r="505" ht="9.75">
      <c r="I505" s="57"/>
    </row>
    <row r="506" ht="9.75">
      <c r="I506" s="57"/>
    </row>
    <row r="507" ht="9.75">
      <c r="I507" s="57"/>
    </row>
    <row r="508" ht="9.75">
      <c r="I508" s="57"/>
    </row>
    <row r="509" ht="9.75">
      <c r="I509" s="57"/>
    </row>
    <row r="510" ht="9.75">
      <c r="I510" s="57"/>
    </row>
    <row r="511" ht="9.75">
      <c r="I511" s="57"/>
    </row>
    <row r="512" ht="9.75">
      <c r="I512" s="57"/>
    </row>
    <row r="513" ht="9.75">
      <c r="I513" s="57"/>
    </row>
    <row r="514" ht="9.75">
      <c r="I514" s="57"/>
    </row>
    <row r="515" ht="9.75">
      <c r="I515" s="57"/>
    </row>
    <row r="516" ht="9.75">
      <c r="I516" s="57"/>
    </row>
    <row r="517" ht="9.75">
      <c r="I517" s="57"/>
    </row>
    <row r="518" ht="9.75">
      <c r="I518" s="57"/>
    </row>
    <row r="519" ht="9.75">
      <c r="I519" s="57"/>
    </row>
    <row r="520" ht="9.75">
      <c r="I520" s="57"/>
    </row>
    <row r="521" ht="9.75">
      <c r="I521" s="57"/>
    </row>
    <row r="522" ht="9.75">
      <c r="I522" s="57"/>
    </row>
    <row r="523" ht="9.75">
      <c r="I523" s="57"/>
    </row>
    <row r="524" ht="9.75">
      <c r="I524" s="57"/>
    </row>
    <row r="525" ht="9.75">
      <c r="I525" s="57"/>
    </row>
    <row r="526" ht="9.75">
      <c r="I526" s="57"/>
    </row>
    <row r="527" ht="9.75">
      <c r="I527" s="57"/>
    </row>
    <row r="528" ht="9.75">
      <c r="I528" s="57"/>
    </row>
    <row r="529" ht="9.75">
      <c r="I529" s="57"/>
    </row>
    <row r="530" ht="9.75">
      <c r="I530" s="57"/>
    </row>
    <row r="531" ht="9.75">
      <c r="I531" s="57"/>
    </row>
    <row r="532" ht="9.75">
      <c r="I532" s="57"/>
    </row>
    <row r="533" ht="9.75">
      <c r="I533" s="57"/>
    </row>
    <row r="534" ht="9.75">
      <c r="I534" s="57"/>
    </row>
    <row r="535" ht="9.75">
      <c r="I535" s="57"/>
    </row>
    <row r="536" ht="9.75">
      <c r="I536" s="57"/>
    </row>
    <row r="537" ht="9.75">
      <c r="I537" s="57"/>
    </row>
    <row r="538" ht="9.75">
      <c r="I538" s="57"/>
    </row>
    <row r="539" ht="9.75">
      <c r="I539" s="57"/>
    </row>
    <row r="540" ht="9.75">
      <c r="I540" s="57"/>
    </row>
    <row r="541" ht="9.75">
      <c r="I541" s="57"/>
    </row>
    <row r="542" ht="9.75">
      <c r="I542" s="57"/>
    </row>
    <row r="543" ht="9.75">
      <c r="I543" s="57"/>
    </row>
    <row r="544" ht="9.75">
      <c r="I544" s="57"/>
    </row>
    <row r="545" ht="9.75">
      <c r="I545" s="57"/>
    </row>
    <row r="546" ht="9.75">
      <c r="I546" s="57"/>
    </row>
    <row r="547" ht="9.75">
      <c r="I547" s="57"/>
    </row>
    <row r="548" ht="9.75">
      <c r="I548" s="57"/>
    </row>
    <row r="549" ht="9.75">
      <c r="I549" s="57"/>
    </row>
    <row r="550" ht="9.75">
      <c r="I550" s="57"/>
    </row>
    <row r="551" ht="9.75">
      <c r="I551" s="57"/>
    </row>
    <row r="552" ht="9.75">
      <c r="I552" s="57"/>
    </row>
    <row r="553" ht="9.75">
      <c r="I553" s="57"/>
    </row>
    <row r="554" ht="9.75">
      <c r="I554" s="57"/>
    </row>
    <row r="555" ht="9.75">
      <c r="I555" s="57"/>
    </row>
    <row r="556" ht="9.75">
      <c r="I556" s="57"/>
    </row>
    <row r="557" ht="9.75">
      <c r="I557" s="57"/>
    </row>
    <row r="558" ht="9.75">
      <c r="I558" s="57"/>
    </row>
    <row r="559" ht="9.75">
      <c r="I559" s="57"/>
    </row>
    <row r="560" ht="9.75">
      <c r="I560" s="57"/>
    </row>
    <row r="561" ht="9.75">
      <c r="I561" s="57"/>
    </row>
    <row r="562" ht="9.75">
      <c r="I562" s="57"/>
    </row>
    <row r="563" ht="9.75">
      <c r="I563" s="57"/>
    </row>
    <row r="564" ht="9.75">
      <c r="I564" s="57"/>
    </row>
    <row r="565" ht="9.75">
      <c r="I565" s="57"/>
    </row>
    <row r="566" ht="9.75">
      <c r="I566" s="57"/>
    </row>
    <row r="567" ht="9.75">
      <c r="I567" s="57"/>
    </row>
    <row r="568" ht="9.75">
      <c r="I568" s="57"/>
    </row>
    <row r="569" ht="9.75">
      <c r="I569" s="57"/>
    </row>
    <row r="570" ht="9.75">
      <c r="I570" s="57"/>
    </row>
    <row r="571" ht="9.75">
      <c r="I571" s="57"/>
    </row>
    <row r="572" ht="9.75">
      <c r="I572" s="57"/>
    </row>
    <row r="573" ht="9.75">
      <c r="I573" s="57"/>
    </row>
    <row r="574" ht="9.75">
      <c r="I574" s="57"/>
    </row>
    <row r="575" ht="9.75">
      <c r="I575" s="57"/>
    </row>
    <row r="576" ht="9.75">
      <c r="I576" s="57"/>
    </row>
    <row r="577" ht="9.75">
      <c r="I577" s="57"/>
    </row>
    <row r="578" ht="9.75">
      <c r="I578" s="57"/>
    </row>
    <row r="579" ht="9.75">
      <c r="I579" s="57"/>
    </row>
    <row r="580" ht="9.75">
      <c r="I580" s="57"/>
    </row>
    <row r="581" ht="9.75">
      <c r="I581" s="57"/>
    </row>
    <row r="582" ht="9.75">
      <c r="I582" s="57"/>
    </row>
    <row r="583" ht="9.75">
      <c r="I583" s="57"/>
    </row>
    <row r="584" ht="9.75">
      <c r="I584" s="57"/>
    </row>
    <row r="585" ht="9.75">
      <c r="I585" s="57"/>
    </row>
    <row r="586" ht="9.75">
      <c r="I586" s="57"/>
    </row>
    <row r="587" ht="9.75">
      <c r="I587" s="57"/>
    </row>
    <row r="588" ht="9.75">
      <c r="I588" s="57"/>
    </row>
    <row r="589" ht="9.75">
      <c r="I589" s="57"/>
    </row>
    <row r="590" ht="9.75">
      <c r="I590" s="57"/>
    </row>
    <row r="591" ht="9.75">
      <c r="I591" s="57"/>
    </row>
    <row r="592" ht="9.75">
      <c r="I592" s="57"/>
    </row>
    <row r="593" ht="9.75">
      <c r="I593" s="57"/>
    </row>
    <row r="594" ht="9.75">
      <c r="I594" s="57"/>
    </row>
    <row r="595" ht="9.75">
      <c r="I595" s="57"/>
    </row>
    <row r="596" ht="9.75">
      <c r="I596" s="57"/>
    </row>
    <row r="597" ht="9.75">
      <c r="I597" s="57"/>
    </row>
    <row r="598" ht="9.75">
      <c r="I598" s="57"/>
    </row>
    <row r="599" ht="9.75">
      <c r="I599" s="57"/>
    </row>
    <row r="600" ht="9.75">
      <c r="I600" s="57"/>
    </row>
    <row r="601" ht="9.75">
      <c r="I601" s="57"/>
    </row>
    <row r="602" ht="9.75">
      <c r="I602" s="57"/>
    </row>
    <row r="603" ht="9.75">
      <c r="I603" s="57"/>
    </row>
    <row r="604" ht="9.75">
      <c r="I604" s="57"/>
    </row>
    <row r="605" ht="9.75">
      <c r="I605" s="57"/>
    </row>
    <row r="606" ht="9.75">
      <c r="I606" s="57"/>
    </row>
    <row r="607" ht="9.75">
      <c r="I607" s="57"/>
    </row>
    <row r="608" ht="9.75">
      <c r="I608" s="57"/>
    </row>
    <row r="609" ht="9.75">
      <c r="I609" s="57"/>
    </row>
    <row r="610" ht="9.75">
      <c r="I610" s="57"/>
    </row>
    <row r="611" ht="9.75">
      <c r="I611" s="57"/>
    </row>
    <row r="612" ht="9.75">
      <c r="I612" s="57"/>
    </row>
    <row r="613" ht="9.75">
      <c r="I613" s="57"/>
    </row>
    <row r="614" ht="9.75">
      <c r="I614" s="57"/>
    </row>
    <row r="615" ht="9.75">
      <c r="I615" s="57"/>
    </row>
    <row r="616" ht="9.75">
      <c r="I616" s="57"/>
    </row>
    <row r="617" ht="9.75">
      <c r="I617" s="57"/>
    </row>
    <row r="618" ht="9.75">
      <c r="I618" s="57"/>
    </row>
    <row r="619" ht="9.75">
      <c r="I619" s="57"/>
    </row>
    <row r="620" ht="9.75">
      <c r="I620" s="57"/>
    </row>
    <row r="621" ht="9.75">
      <c r="I621" s="57"/>
    </row>
    <row r="622" ht="9.75">
      <c r="I622" s="57"/>
    </row>
    <row r="623" ht="9.75">
      <c r="I623" s="57"/>
    </row>
    <row r="624" ht="9.75">
      <c r="I624" s="57"/>
    </row>
    <row r="625" ht="9.75">
      <c r="I625" s="57"/>
    </row>
    <row r="626" ht="9.75">
      <c r="I626" s="57"/>
    </row>
    <row r="627" ht="9.75">
      <c r="I627" s="57"/>
    </row>
    <row r="628" ht="9.75">
      <c r="I628" s="57"/>
    </row>
    <row r="629" ht="9.75">
      <c r="I629" s="57"/>
    </row>
    <row r="630" ht="9.75">
      <c r="I630" s="57"/>
    </row>
    <row r="631" ht="9.75">
      <c r="I631" s="57"/>
    </row>
    <row r="632" ht="9.75">
      <c r="I632" s="57"/>
    </row>
    <row r="633" ht="9.75">
      <c r="I633" s="57"/>
    </row>
    <row r="634" ht="9.75">
      <c r="I634" s="57"/>
    </row>
    <row r="635" ht="9.75">
      <c r="I635" s="57"/>
    </row>
    <row r="636" ht="9.75">
      <c r="I636" s="57"/>
    </row>
    <row r="637" ht="9.75">
      <c r="I637" s="57"/>
    </row>
    <row r="638" ht="9.75">
      <c r="I638" s="57"/>
    </row>
    <row r="639" ht="9.75">
      <c r="I639" s="57"/>
    </row>
    <row r="640" ht="9.75">
      <c r="I640" s="57"/>
    </row>
    <row r="641" ht="9.75">
      <c r="I641" s="57"/>
    </row>
    <row r="642" ht="9.75">
      <c r="I642" s="57"/>
    </row>
    <row r="643" ht="9.75">
      <c r="I643" s="57"/>
    </row>
    <row r="644" ht="9.75">
      <c r="I644" s="57"/>
    </row>
    <row r="645" ht="9.75">
      <c r="I645" s="57"/>
    </row>
    <row r="646" ht="9.75">
      <c r="I646" s="57"/>
    </row>
    <row r="647" ht="9.75">
      <c r="I647" s="57"/>
    </row>
    <row r="648" ht="9.75">
      <c r="I648" s="57"/>
    </row>
    <row r="649" ht="9.75">
      <c r="I649" s="57"/>
    </row>
    <row r="650" ht="9.75">
      <c r="I650" s="57"/>
    </row>
    <row r="651" ht="9.75">
      <c r="I651" s="57"/>
    </row>
    <row r="652" ht="9.75">
      <c r="I652" s="57"/>
    </row>
    <row r="653" ht="9.75">
      <c r="I653" s="57"/>
    </row>
    <row r="654" ht="9.75">
      <c r="I654" s="57"/>
    </row>
    <row r="655" ht="9.75">
      <c r="I655" s="57"/>
    </row>
    <row r="656" ht="9.75">
      <c r="I656" s="57"/>
    </row>
    <row r="657" ht="9.75">
      <c r="I657" s="57"/>
    </row>
    <row r="658" ht="9.75">
      <c r="I658" s="57"/>
    </row>
    <row r="659" ht="9.75">
      <c r="I659" s="57"/>
    </row>
    <row r="660" ht="9.75">
      <c r="I660" s="57"/>
    </row>
    <row r="661" ht="9.75">
      <c r="I661" s="57"/>
    </row>
    <row r="662" ht="9.75">
      <c r="I662" s="57"/>
    </row>
    <row r="663" ht="9.75">
      <c r="I663" s="57"/>
    </row>
    <row r="664" ht="9.75">
      <c r="I664" s="57"/>
    </row>
    <row r="665" ht="9.75">
      <c r="I665" s="57"/>
    </row>
    <row r="666" ht="9.75">
      <c r="I666" s="57"/>
    </row>
    <row r="667" ht="9.75">
      <c r="I667" s="57"/>
    </row>
    <row r="668" ht="9.75">
      <c r="I668" s="57"/>
    </row>
    <row r="669" ht="9.75">
      <c r="I669" s="57"/>
    </row>
    <row r="670" ht="9.75">
      <c r="I670" s="57"/>
    </row>
    <row r="671" ht="9.75">
      <c r="I671" s="57"/>
    </row>
    <row r="672" ht="9.75">
      <c r="I672" s="57"/>
    </row>
    <row r="673" ht="9.75">
      <c r="I673" s="57"/>
    </row>
    <row r="674" ht="9.75">
      <c r="I674" s="57"/>
    </row>
    <row r="675" ht="9.75">
      <c r="I675" s="57"/>
    </row>
    <row r="676" ht="9.75">
      <c r="I676" s="57"/>
    </row>
    <row r="677" ht="9.75">
      <c r="I677" s="57"/>
    </row>
    <row r="678" ht="9.75">
      <c r="I678" s="57"/>
    </row>
    <row r="679" ht="9.75">
      <c r="I679" s="57"/>
    </row>
    <row r="680" ht="9.75">
      <c r="I680" s="57"/>
    </row>
    <row r="681" ht="9.75">
      <c r="I681" s="57"/>
    </row>
    <row r="682" ht="9.75">
      <c r="I682" s="57"/>
    </row>
    <row r="683" ht="9.75">
      <c r="I683" s="57"/>
    </row>
    <row r="684" ht="9.75">
      <c r="I684" s="57"/>
    </row>
    <row r="685" ht="9.75">
      <c r="I685" s="57"/>
    </row>
    <row r="686" ht="9.75">
      <c r="I686" s="57"/>
    </row>
    <row r="687" ht="9.75">
      <c r="I687" s="57"/>
    </row>
    <row r="688" ht="9.75">
      <c r="I688" s="57"/>
    </row>
    <row r="689" ht="9.75">
      <c r="I689" s="57"/>
    </row>
    <row r="690" ht="9.75">
      <c r="I690" s="57"/>
    </row>
    <row r="691" ht="9.75">
      <c r="I691" s="57"/>
    </row>
    <row r="692" ht="9.75">
      <c r="I692" s="57"/>
    </row>
    <row r="693" ht="9.75">
      <c r="I693" s="57"/>
    </row>
    <row r="694" ht="9.75">
      <c r="I694" s="57"/>
    </row>
    <row r="695" ht="9.75">
      <c r="I695" s="57"/>
    </row>
    <row r="696" ht="9.75">
      <c r="I696" s="57"/>
    </row>
    <row r="697" ht="9.75">
      <c r="I697" s="57"/>
    </row>
    <row r="698" ht="9.75">
      <c r="I698" s="57"/>
    </row>
    <row r="699" ht="9.75">
      <c r="I699" s="57"/>
    </row>
    <row r="700" ht="9.75">
      <c r="I700" s="57"/>
    </row>
    <row r="701" ht="9.75">
      <c r="I701" s="57"/>
    </row>
    <row r="702" ht="9.75">
      <c r="I702" s="57"/>
    </row>
    <row r="703" ht="9.75">
      <c r="I703" s="57"/>
    </row>
    <row r="704" ht="9.75">
      <c r="I704" s="57"/>
    </row>
    <row r="705" ht="9.75">
      <c r="I705" s="57"/>
    </row>
    <row r="706" ht="9.75">
      <c r="I706" s="57"/>
    </row>
    <row r="707" ht="9.75">
      <c r="I707" s="57"/>
    </row>
    <row r="708" ht="9.75">
      <c r="I708" s="57"/>
    </row>
    <row r="709" ht="9.75">
      <c r="I709" s="57"/>
    </row>
    <row r="710" ht="9.75">
      <c r="I710" s="57"/>
    </row>
    <row r="711" ht="9.75">
      <c r="I711" s="57"/>
    </row>
    <row r="712" ht="9.75">
      <c r="I712" s="57"/>
    </row>
    <row r="713" ht="9.75">
      <c r="I713" s="57"/>
    </row>
    <row r="714" ht="9.75">
      <c r="I714" s="57"/>
    </row>
    <row r="715" ht="9.75">
      <c r="I715" s="57"/>
    </row>
    <row r="716" ht="9.75">
      <c r="I716" s="57"/>
    </row>
    <row r="717" ht="9.75">
      <c r="I717" s="57"/>
    </row>
    <row r="718" ht="9.75">
      <c r="I718" s="57"/>
    </row>
    <row r="719" ht="9.75">
      <c r="I719" s="57"/>
    </row>
    <row r="720" ht="9.75">
      <c r="I720" s="57"/>
    </row>
    <row r="721" ht="9.75">
      <c r="I721" s="57"/>
    </row>
    <row r="722" ht="9.75">
      <c r="I722" s="57"/>
    </row>
    <row r="723" ht="9.75">
      <c r="I723" s="57"/>
    </row>
    <row r="724" ht="9.75">
      <c r="I724" s="57"/>
    </row>
    <row r="725" ht="9.75">
      <c r="I725" s="57"/>
    </row>
    <row r="726" ht="9.75">
      <c r="I726" s="57"/>
    </row>
    <row r="727" ht="9.75">
      <c r="I727" s="57"/>
    </row>
    <row r="728" ht="9.75">
      <c r="I728" s="57"/>
    </row>
    <row r="729" ht="9.75">
      <c r="I729" s="57"/>
    </row>
    <row r="730" ht="9.75">
      <c r="I730" s="57"/>
    </row>
    <row r="731" ht="9.75">
      <c r="I731" s="57"/>
    </row>
    <row r="732" ht="9.75">
      <c r="I732" s="57"/>
    </row>
    <row r="733" ht="9.75">
      <c r="I733" s="57"/>
    </row>
    <row r="734" ht="9.75">
      <c r="I734" s="57"/>
    </row>
    <row r="735" ht="9.75">
      <c r="I735" s="57"/>
    </row>
    <row r="736" ht="9.75">
      <c r="I736" s="57"/>
    </row>
    <row r="737" ht="9.75">
      <c r="I737" s="57"/>
    </row>
    <row r="738" ht="9.75">
      <c r="I738" s="57"/>
    </row>
    <row r="739" ht="9.75">
      <c r="I739" s="57"/>
    </row>
    <row r="740" ht="9.75">
      <c r="I740" s="57"/>
    </row>
    <row r="741" ht="9.75">
      <c r="I741" s="57"/>
    </row>
    <row r="742" ht="9.75">
      <c r="I742" s="57"/>
    </row>
    <row r="743" ht="9.75">
      <c r="I743" s="57"/>
    </row>
    <row r="744" ht="9.75">
      <c r="I744" s="57"/>
    </row>
    <row r="745" ht="9.75">
      <c r="I745" s="57"/>
    </row>
    <row r="746" ht="9.75">
      <c r="I746" s="57"/>
    </row>
    <row r="747" ht="9.75">
      <c r="I747" s="57"/>
    </row>
    <row r="748" ht="9.75">
      <c r="I748" s="57"/>
    </row>
    <row r="749" ht="9.75">
      <c r="I749" s="57"/>
    </row>
    <row r="750" ht="9.75">
      <c r="I750" s="57"/>
    </row>
    <row r="751" ht="9.75">
      <c r="I751" s="57"/>
    </row>
    <row r="752" ht="9.75">
      <c r="I752" s="57"/>
    </row>
    <row r="753" ht="9.75">
      <c r="I753" s="57"/>
    </row>
    <row r="754" ht="9.75">
      <c r="I754" s="57"/>
    </row>
    <row r="755" ht="9.75">
      <c r="I755" s="57"/>
    </row>
    <row r="756" ht="9.75">
      <c r="I756" s="57"/>
    </row>
    <row r="757" ht="9.75">
      <c r="I757" s="57"/>
    </row>
    <row r="758" ht="9.75">
      <c r="I758" s="57"/>
    </row>
    <row r="759" ht="9.75">
      <c r="I759" s="57"/>
    </row>
    <row r="760" ht="9.75">
      <c r="I760" s="57"/>
    </row>
    <row r="761" ht="9.75">
      <c r="I761" s="57"/>
    </row>
    <row r="762" ht="9.75">
      <c r="I762" s="57"/>
    </row>
    <row r="763" ht="9.75">
      <c r="I763" s="57"/>
    </row>
    <row r="764" ht="9.75">
      <c r="I764" s="57"/>
    </row>
    <row r="765" ht="9.75">
      <c r="I765" s="57"/>
    </row>
    <row r="766" ht="9.75">
      <c r="I766" s="57"/>
    </row>
    <row r="767" ht="9.75">
      <c r="I767" s="57"/>
    </row>
    <row r="768" ht="9.75">
      <c r="I768" s="57"/>
    </row>
    <row r="769" ht="9.75">
      <c r="I769" s="57"/>
    </row>
    <row r="770" ht="9.75">
      <c r="I770" s="57"/>
    </row>
    <row r="771" ht="9.75">
      <c r="I771" s="57"/>
    </row>
    <row r="772" ht="9.75">
      <c r="I772" s="57"/>
    </row>
    <row r="773" ht="9.75">
      <c r="I773" s="57"/>
    </row>
    <row r="774" ht="9.75">
      <c r="I774" s="57"/>
    </row>
    <row r="775" ht="9.75">
      <c r="I775" s="57"/>
    </row>
    <row r="776" ht="9.75">
      <c r="I776" s="57"/>
    </row>
    <row r="777" ht="9.75">
      <c r="I777" s="57"/>
    </row>
    <row r="778" ht="9.75">
      <c r="I778" s="57"/>
    </row>
    <row r="779" ht="9.75">
      <c r="I779" s="57"/>
    </row>
    <row r="780" ht="9.75">
      <c r="I780" s="57"/>
    </row>
    <row r="781" ht="9.75">
      <c r="I781" s="57"/>
    </row>
    <row r="782" ht="9.75">
      <c r="I782" s="57"/>
    </row>
    <row r="783" ht="9.75">
      <c r="I783" s="57"/>
    </row>
    <row r="784" ht="9.75">
      <c r="I784" s="57"/>
    </row>
    <row r="785" ht="9.75">
      <c r="I785" s="57"/>
    </row>
    <row r="786" ht="9.75">
      <c r="I786" s="57"/>
    </row>
    <row r="787" ht="9.75">
      <c r="I787" s="57"/>
    </row>
    <row r="788" ht="9.75">
      <c r="I788" s="57"/>
    </row>
    <row r="789" ht="9.75">
      <c r="I789" s="57"/>
    </row>
    <row r="790" ht="9.75">
      <c r="I790" s="57"/>
    </row>
    <row r="791" ht="9.75">
      <c r="I791" s="57"/>
    </row>
    <row r="792" ht="9.75">
      <c r="I792" s="57"/>
    </row>
    <row r="793" ht="9.75">
      <c r="I793" s="57"/>
    </row>
    <row r="794" ht="9.75">
      <c r="I794" s="57"/>
    </row>
    <row r="795" ht="9.75">
      <c r="I795" s="57"/>
    </row>
    <row r="796" ht="9.75">
      <c r="I796" s="57"/>
    </row>
    <row r="797" ht="9.75">
      <c r="I797" s="57"/>
    </row>
    <row r="798" ht="9.75">
      <c r="I798" s="57"/>
    </row>
    <row r="799" ht="9.75">
      <c r="I799" s="57"/>
    </row>
    <row r="800" ht="9.75">
      <c r="I800" s="57"/>
    </row>
    <row r="801" ht="9.75">
      <c r="I801" s="57"/>
    </row>
    <row r="802" ht="9.75">
      <c r="I802" s="57"/>
    </row>
    <row r="803" ht="9.75">
      <c r="I803" s="57"/>
    </row>
    <row r="804" ht="9.75">
      <c r="I804" s="57"/>
    </row>
    <row r="805" ht="9.75">
      <c r="I805" s="57"/>
    </row>
    <row r="806" ht="9.75">
      <c r="I806" s="57"/>
    </row>
    <row r="807" ht="9.75">
      <c r="I807" s="57"/>
    </row>
    <row r="808" ht="9.75">
      <c r="I808" s="57"/>
    </row>
    <row r="809" ht="9.75">
      <c r="I809" s="57"/>
    </row>
    <row r="810" ht="9.75">
      <c r="I810" s="57"/>
    </row>
    <row r="811" ht="9.75">
      <c r="I811" s="57"/>
    </row>
    <row r="812" ht="9.75">
      <c r="I812" s="57"/>
    </row>
    <row r="813" ht="9.75">
      <c r="I813" s="57"/>
    </row>
    <row r="814" ht="9.75">
      <c r="I814" s="57"/>
    </row>
    <row r="815" ht="9.75">
      <c r="I815" s="57"/>
    </row>
    <row r="816" ht="9.75">
      <c r="I816" s="57"/>
    </row>
    <row r="817" ht="9.75">
      <c r="I817" s="57"/>
    </row>
    <row r="818" ht="9.75">
      <c r="I818" s="57"/>
    </row>
    <row r="819" ht="9.75">
      <c r="I819" s="57"/>
    </row>
    <row r="820" ht="9.75">
      <c r="I820" s="57"/>
    </row>
    <row r="821" ht="9.75">
      <c r="I821" s="57"/>
    </row>
    <row r="822" ht="9.75">
      <c r="I822" s="57"/>
    </row>
    <row r="823" ht="9.75">
      <c r="I823" s="57"/>
    </row>
    <row r="824" ht="9.75">
      <c r="I824" s="57"/>
    </row>
    <row r="825" ht="9.75">
      <c r="I825" s="57"/>
    </row>
    <row r="826" ht="9.75">
      <c r="I826" s="57"/>
    </row>
    <row r="827" ht="9.75">
      <c r="I827" s="57"/>
    </row>
    <row r="828" ht="9.75">
      <c r="I828" s="57"/>
    </row>
    <row r="829" ht="9.75">
      <c r="I829" s="57"/>
    </row>
    <row r="830" ht="9.75">
      <c r="I830" s="57"/>
    </row>
    <row r="831" ht="9.75">
      <c r="I831" s="57"/>
    </row>
    <row r="832" ht="9.75">
      <c r="I832" s="57"/>
    </row>
    <row r="833" ht="9.7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olga</cp:lastModifiedBy>
  <cp:lastPrinted>2009-03-16T10:50:16Z</cp:lastPrinted>
  <dcterms:created xsi:type="dcterms:W3CDTF">2007-07-17T04:31:37Z</dcterms:created>
  <dcterms:modified xsi:type="dcterms:W3CDTF">2009-03-16T10:54:31Z</dcterms:modified>
  <cp:category/>
  <cp:version/>
  <cp:contentType/>
  <cp:contentStatus/>
</cp:coreProperties>
</file>