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0395" windowHeight="9120" tabRatio="469" activeTab="0"/>
  </bookViews>
  <sheets>
    <sheet name="Свод" sheetId="1" r:id="rId1"/>
  </sheets>
  <definedNames>
    <definedName name="А2">#REF!</definedName>
    <definedName name="_xlnm.Print_Area" localSheetId="0">'Свод'!$A$1:$AF$173</definedName>
  </definedNames>
  <calcPr fullCalcOnLoad="1"/>
</workbook>
</file>

<file path=xl/sharedStrings.xml><?xml version="1.0" encoding="utf-8"?>
<sst xmlns="http://schemas.openxmlformats.org/spreadsheetml/2006/main" count="206" uniqueCount="174">
  <si>
    <t xml:space="preserve"> П О К А З А Т Е Л И </t>
  </si>
  <si>
    <t>% к плану</t>
  </si>
  <si>
    <t xml:space="preserve">                                                                                                    </t>
  </si>
  <si>
    <t xml:space="preserve">  </t>
  </si>
  <si>
    <t xml:space="preserve">  в том числе:</t>
  </si>
  <si>
    <t>%</t>
  </si>
  <si>
    <t>в т.ч.погибло, га</t>
  </si>
  <si>
    <t>Зябь, га</t>
  </si>
  <si>
    <t>Протравлено семян, факт, тонн</t>
  </si>
  <si>
    <t>Факт. засыпано семян яровых зерновых и зернобобовых культур, тонн</t>
  </si>
  <si>
    <t>Площадь многолет.трав всего,  га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</si>
  <si>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</si>
  <si>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</si>
  <si>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</si>
  <si>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</si>
  <si>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</si>
  <si>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</si>
  <si>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Посеяно яр.зерн. и з/боб., га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</si>
  <si>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</si>
  <si>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</si>
  <si>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</si>
  <si>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</si>
  <si>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План посева сахарной свеклы, га</t>
  </si>
  <si>
    <t>Посеяно сахарной свеклы, га</t>
  </si>
  <si>
    <t>План посева овощей, га</t>
  </si>
  <si>
    <t>Посеяно овощей, га</t>
  </si>
  <si>
    <t>Посеяно рапса, га</t>
  </si>
  <si>
    <t>Посеяно кукурузы,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</si>
  <si>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</si>
  <si>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</si>
  <si>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</si>
  <si>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</si>
  <si>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Химпрополка зерновых и з/б культур, га</t>
  </si>
  <si>
    <t>Химзащита зерновых и з/б культур, га</t>
  </si>
  <si>
    <t>План навешивания хмеля, га</t>
  </si>
  <si>
    <t>Навешено хмеля,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</si>
  <si>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</si>
  <si>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</si>
  <si>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</si>
  <si>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Скошено многолетних трав, га</t>
  </si>
  <si>
    <t>ВТМ</t>
  </si>
  <si>
    <r>
      <t xml:space="preserve">сена, </t>
    </r>
    <r>
      <rPr>
        <i/>
        <sz val="17"/>
        <rFont val="Times New Roman"/>
        <family val="1"/>
      </rPr>
      <t>факт</t>
    </r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</si>
  <si>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</si>
  <si>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</si>
  <si>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r>
      <t xml:space="preserve">сенажа, </t>
    </r>
    <r>
      <rPr>
        <i/>
        <sz val="17"/>
        <rFont val="Times New Roman"/>
        <family val="1"/>
      </rPr>
      <t>факт</t>
    </r>
  </si>
  <si>
    <t xml:space="preserve">              план  </t>
  </si>
  <si>
    <r>
      <t xml:space="preserve">             </t>
    </r>
    <r>
      <rPr>
        <i/>
        <sz val="17"/>
        <rFont val="Times New Roman"/>
        <family val="1"/>
      </rPr>
      <t>в % к плану</t>
    </r>
  </si>
  <si>
    <r>
      <t xml:space="preserve">силоса, </t>
    </r>
    <r>
      <rPr>
        <i/>
        <sz val="17"/>
        <rFont val="Times New Roman"/>
        <family val="1"/>
      </rPr>
      <t>факт</t>
    </r>
  </si>
  <si>
    <t xml:space="preserve">            план  </t>
  </si>
  <si>
    <r>
      <t xml:space="preserve">            </t>
    </r>
    <r>
      <rPr>
        <i/>
        <sz val="17"/>
        <rFont val="Times New Roman"/>
        <family val="1"/>
      </rPr>
      <t>в % к плану</t>
    </r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</si>
  <si>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</si>
  <si>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</si>
  <si>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</si>
  <si>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</si>
  <si>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</si>
  <si>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Скошено однолетних трав, га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</si>
  <si>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</si>
  <si>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</si>
  <si>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</si>
  <si>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</si>
  <si>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</si>
  <si>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</si>
  <si>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</si>
  <si>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</si>
  <si>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</si>
  <si>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</si>
  <si>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</si>
  <si>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План уборки сахарной свеклы, га</t>
  </si>
  <si>
    <t>Убрано сахарной свеклы, га</t>
  </si>
  <si>
    <t>Валовой сбор сахарной свеклы, тонн</t>
  </si>
  <si>
    <t>Урожайность, ц/га</t>
  </si>
  <si>
    <t>План уборки картофеля, 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</si>
  <si>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</si>
  <si>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</si>
  <si>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</si>
  <si>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</si>
  <si>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</si>
  <si>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</si>
  <si>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</si>
  <si>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</si>
  <si>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</si>
  <si>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Посеяно озимых культур, га</t>
  </si>
  <si>
    <t>Вспахано зяби, га</t>
  </si>
  <si>
    <t>Реализовано продовольственного зерна, тонн</t>
  </si>
  <si>
    <t>Содержание клейковины, %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</si>
  <si>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</si>
  <si>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</si>
  <si>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</si>
  <si>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</si>
  <si>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</si>
  <si>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</si>
  <si>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</si>
  <si>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</si>
  <si>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Наличие минеральных удобрений, тонн</t>
  </si>
  <si>
    <t>в т.ч. закупленных через КУП ЧР "Продовольственный фонд Чувашской Республики"</t>
  </si>
  <si>
    <t>% обеспеченности</t>
  </si>
  <si>
    <t>Необходимое количество минеральных удобрений, тонн</t>
  </si>
  <si>
    <t>План засыпки семян зерновых и зернобобовых культур, тонн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</si>
  <si>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</si>
  <si>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</si>
  <si>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</si>
  <si>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</si>
  <si>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</si>
  <si>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</si>
  <si>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</si>
  <si>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</si>
  <si>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многолетних трав, га      </t>
  </si>
  <si>
    <t>Боронование зяби, га</t>
  </si>
  <si>
    <t>Поголовье скота (без свиней и птицы), усл.голов</t>
  </si>
  <si>
    <t>Заготовка, тонн:</t>
  </si>
  <si>
    <t>на 1 усл. голову скота (без учета свиней и птицы), ц. к.ед.</t>
  </si>
  <si>
    <t>в т.ч. озимых</t>
  </si>
  <si>
    <t>яровых</t>
  </si>
  <si>
    <t>в % от площади зерновых культур</t>
  </si>
  <si>
    <t>Всего кормов без зеленых кормов план, тонн к. ед.</t>
  </si>
  <si>
    <t>Всего кормов факт, тонн к. ед.</t>
  </si>
  <si>
    <t>Площадь однолетних трав, га</t>
  </si>
  <si>
    <t>в % к площади</t>
  </si>
  <si>
    <t>План уборки рапса, га</t>
  </si>
  <si>
    <t>Убрано рапса, га</t>
  </si>
  <si>
    <t>Валовой сбор рапса, тонн</t>
  </si>
  <si>
    <t>Подготовка почвы под сев озимых, га</t>
  </si>
  <si>
    <t>в т.ч. остаток в КУП ЧР "Продовольственный фонд Чувашской Республики"</t>
  </si>
  <si>
    <t>Всего зерновых культур в хозяйствах всех категорий, га</t>
  </si>
  <si>
    <t>Всего зерновых культур у населения, га</t>
  </si>
  <si>
    <t>% к  уборочной площади</t>
  </si>
  <si>
    <t>Средняя выработка 1 комбайна, га</t>
  </si>
  <si>
    <t>Засыпано  семян зерновых и зернобобовых культур всего, тонн</t>
  </si>
  <si>
    <t>в т.ч. озимых зерновых</t>
  </si>
  <si>
    <t xml:space="preserve">         яровых зерновых и зернобобовых</t>
  </si>
  <si>
    <t>Количество хозяйств, включая крупные КФХ, закончивших уборку зерновых</t>
  </si>
  <si>
    <t>Осталось убрать картофеля, га</t>
  </si>
  <si>
    <t>Осталось убрать соломы, га</t>
  </si>
  <si>
    <t>Подкормлено многолетних трав, га</t>
  </si>
  <si>
    <t>2010 г. в % к 2009 г.</t>
  </si>
  <si>
    <t>Хлебороб</t>
  </si>
  <si>
    <t>Родник</t>
  </si>
  <si>
    <t>Гвардеец</t>
  </si>
  <si>
    <t>Юнтапа</t>
  </si>
  <si>
    <t>Кольцовка</t>
  </si>
  <si>
    <t>Правда</t>
  </si>
  <si>
    <t>Бизон</t>
  </si>
  <si>
    <t>Победа</t>
  </si>
  <si>
    <t>Луч</t>
  </si>
  <si>
    <t>К.Маркса</t>
  </si>
  <si>
    <t>Янгорчино</t>
  </si>
  <si>
    <t>Родина</t>
  </si>
  <si>
    <t>Броневик</t>
  </si>
  <si>
    <t>Хорнзор</t>
  </si>
  <si>
    <t>Знамя</t>
  </si>
  <si>
    <t>МТС</t>
  </si>
  <si>
    <t>Аник</t>
  </si>
  <si>
    <t>Санары</t>
  </si>
  <si>
    <t>ВСХТ</t>
  </si>
  <si>
    <t>Мясокомб-т</t>
  </si>
  <si>
    <t>Колос</t>
  </si>
  <si>
    <t>Мураты</t>
  </si>
  <si>
    <t>Агрохмель</t>
  </si>
  <si>
    <t>КФХ Игнатьев</t>
  </si>
  <si>
    <t>КФХ Тарасов</t>
  </si>
  <si>
    <t>КФХ</t>
  </si>
  <si>
    <t>Шанс</t>
  </si>
  <si>
    <t xml:space="preserve">Сохранилось оз. культур до конца сева яр-х, га  </t>
  </si>
  <si>
    <t xml:space="preserve">         овес</t>
  </si>
  <si>
    <t xml:space="preserve">         рожь</t>
  </si>
  <si>
    <t>Солома, тонн</t>
  </si>
  <si>
    <t>Всего картофеля в 2010 году, га</t>
  </si>
  <si>
    <t>2011 г. в % к 2010 г.</t>
  </si>
  <si>
    <t>Всего период 2011 г.</t>
  </si>
  <si>
    <t>На соответ. период 2010 г.</t>
  </si>
  <si>
    <t>Семеновод</t>
  </si>
  <si>
    <t>Горчица</t>
  </si>
  <si>
    <t>Посеяно многолетние беспокровные травы, га</t>
  </si>
  <si>
    <t>Информация о сельскохозяйственных работах по состоянию на 29 июня 2011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</si>
</sst>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7"/>
      <color indexed="10"/>
      <name val="Times New Roman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165" fontId="6" fillId="0" borderId="11" xfId="55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5" fontId="6" fillId="0" borderId="11" xfId="55" applyNumberFormat="1" applyFont="1" applyBorder="1" applyAlignment="1">
      <alignment horizontal="center" vertical="center"/>
    </xf>
    <xf numFmtId="165" fontId="7" fillId="0" borderId="11" xfId="55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1" fontId="7" fillId="0" borderId="11" xfId="55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55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5" fontId="7" fillId="0" borderId="1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9" fontId="6" fillId="0" borderId="12" xfId="55" applyNumberFormat="1" applyFont="1" applyBorder="1" applyAlignment="1">
      <alignment horizontal="center" vertical="center" wrapText="1"/>
    </xf>
    <xf numFmtId="9" fontId="7" fillId="0" borderId="12" xfId="55" applyNumberFormat="1" applyFont="1" applyBorder="1" applyAlignment="1">
      <alignment horizontal="center" vertical="center" wrapText="1"/>
    </xf>
    <xf numFmtId="0" fontId="5" fillId="0" borderId="11" xfId="55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5" fillId="0" borderId="11" xfId="55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165" fontId="7" fillId="0" borderId="12" xfId="55" applyNumberFormat="1" applyFont="1" applyBorder="1" applyAlignment="1">
      <alignment horizontal="center" vertical="center" wrapText="1"/>
    </xf>
    <xf numFmtId="165" fontId="6" fillId="0" borderId="12" xfId="55" applyNumberFormat="1" applyFont="1" applyBorder="1" applyAlignment="1">
      <alignment horizontal="center" vertical="center" wrapText="1"/>
    </xf>
    <xf numFmtId="165" fontId="8" fillId="0" borderId="12" xfId="55" applyNumberFormat="1" applyFont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65" fontId="6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5" fontId="6" fillId="0" borderId="11" xfId="55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65" fontId="6" fillId="0" borderId="11" xfId="55" applyNumberFormat="1" applyFont="1" applyFill="1" applyBorder="1" applyAlignment="1">
      <alignment horizontal="center" vertical="center"/>
    </xf>
    <xf numFmtId="165" fontId="7" fillId="0" borderId="11" xfId="55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3" fontId="7" fillId="0" borderId="11" xfId="55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left" vertical="center" wrapText="1" indent="7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5" fontId="6" fillId="0" borderId="13" xfId="55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5" fillId="0" borderId="12" xfId="55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" fontId="7" fillId="0" borderId="13" xfId="55" applyNumberFormat="1" applyFont="1" applyFill="1" applyBorder="1" applyAlignment="1">
      <alignment horizontal="center" vertical="center" wrapText="1"/>
    </xf>
    <xf numFmtId="165" fontId="7" fillId="0" borderId="13" xfId="55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65" fontId="5" fillId="0" borderId="11" xfId="55" applyNumberFormat="1" applyFont="1" applyBorder="1" applyAlignment="1">
      <alignment horizontal="center" vertical="center"/>
    </xf>
    <xf numFmtId="3" fontId="6" fillId="0" borderId="11" xfId="55" applyNumberFormat="1" applyFont="1" applyBorder="1" applyAlignment="1">
      <alignment horizontal="center" vertical="center" wrapText="1"/>
    </xf>
    <xf numFmtId="0" fontId="5" fillId="24" borderId="11" xfId="55" applyNumberFormat="1" applyFont="1" applyFill="1" applyBorder="1" applyAlignment="1">
      <alignment horizontal="center" vertical="center"/>
    </xf>
    <xf numFmtId="0" fontId="7" fillId="24" borderId="11" xfId="55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6" fillId="0" borderId="13" xfId="55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24" borderId="12" xfId="0" applyNumberFormat="1" applyFont="1" applyFill="1" applyBorder="1" applyAlignment="1">
      <alignment horizontal="center" vertical="center" wrapText="1"/>
    </xf>
    <xf numFmtId="165" fontId="7" fillId="24" borderId="12" xfId="55" applyNumberFormat="1" applyFont="1" applyFill="1" applyBorder="1" applyAlignment="1">
      <alignment horizontal="center" vertical="center" wrapText="1"/>
    </xf>
    <xf numFmtId="165" fontId="5" fillId="24" borderId="12" xfId="55" applyNumberFormat="1" applyFont="1" applyFill="1" applyBorder="1" applyAlignment="1">
      <alignment horizontal="center" vertical="center" wrapText="1"/>
    </xf>
    <xf numFmtId="3" fontId="7" fillId="24" borderId="11" xfId="0" applyNumberFormat="1" applyFont="1" applyFill="1" applyBorder="1" applyAlignment="1">
      <alignment horizontal="center" vertical="center" wrapText="1"/>
    </xf>
    <xf numFmtId="165" fontId="7" fillId="24" borderId="11" xfId="55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165" fontId="7" fillId="24" borderId="11" xfId="0" applyNumberFormat="1" applyFont="1" applyFill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center" vertical="center" wrapText="1"/>
    </xf>
    <xf numFmtId="1" fontId="7" fillId="24" borderId="13" xfId="55" applyNumberFormat="1" applyFont="1" applyFill="1" applyBorder="1" applyAlignment="1">
      <alignment horizontal="center" vertical="center" wrapText="1"/>
    </xf>
    <xf numFmtId="165" fontId="7" fillId="24" borderId="13" xfId="55" applyNumberFormat="1" applyFont="1" applyFill="1" applyBorder="1" applyAlignment="1">
      <alignment horizontal="center" vertical="center" wrapText="1"/>
    </xf>
    <xf numFmtId="165" fontId="7" fillId="24" borderId="12" xfId="0" applyNumberFormat="1" applyFont="1" applyFill="1" applyBorder="1" applyAlignment="1">
      <alignment horizontal="center" vertical="center"/>
    </xf>
    <xf numFmtId="165" fontId="5" fillId="24" borderId="11" xfId="55" applyNumberFormat="1" applyFont="1" applyFill="1" applyBorder="1" applyAlignment="1">
      <alignment horizontal="center" vertical="center"/>
    </xf>
    <xf numFmtId="1" fontId="7" fillId="24" borderId="11" xfId="0" applyNumberFormat="1" applyFont="1" applyFill="1" applyBorder="1" applyAlignment="1">
      <alignment horizontal="center" vertical="center"/>
    </xf>
    <xf numFmtId="166" fontId="7" fillId="24" borderId="11" xfId="0" applyNumberFormat="1" applyFont="1" applyFill="1" applyBorder="1" applyAlignment="1">
      <alignment horizontal="center" vertical="center" wrapText="1"/>
    </xf>
    <xf numFmtId="1" fontId="7" fillId="24" borderId="11" xfId="55" applyNumberFormat="1" applyFont="1" applyFill="1" applyBorder="1" applyAlignment="1">
      <alignment horizontal="center" vertical="center"/>
    </xf>
    <xf numFmtId="164" fontId="7" fillId="24" borderId="11" xfId="0" applyNumberFormat="1" applyFont="1" applyFill="1" applyBorder="1" applyAlignment="1">
      <alignment horizontal="center" vertical="center"/>
    </xf>
    <xf numFmtId="0" fontId="7" fillId="24" borderId="12" xfId="0" applyNumberFormat="1" applyFont="1" applyFill="1" applyBorder="1" applyAlignment="1">
      <alignment horizontal="center" vertical="center"/>
    </xf>
    <xf numFmtId="0" fontId="7" fillId="24" borderId="11" xfId="0" applyNumberFormat="1" applyFont="1" applyFill="1" applyBorder="1" applyAlignment="1">
      <alignment horizontal="center" vertical="center"/>
    </xf>
    <xf numFmtId="9" fontId="7" fillId="24" borderId="12" xfId="55" applyNumberFormat="1" applyFont="1" applyFill="1" applyBorder="1" applyAlignment="1">
      <alignment horizontal="center" vertical="center" wrapText="1"/>
    </xf>
    <xf numFmtId="3" fontId="7" fillId="24" borderId="12" xfId="0" applyNumberFormat="1" applyFont="1" applyFill="1" applyBorder="1" applyAlignment="1">
      <alignment horizontal="center" vertical="center" wrapText="1"/>
    </xf>
    <xf numFmtId="166" fontId="6" fillId="0" borderId="11" xfId="55" applyNumberFormat="1" applyFont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166" fontId="5" fillId="24" borderId="12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3" fontId="5" fillId="24" borderId="16" xfId="0" applyNumberFormat="1" applyFont="1" applyFill="1" applyBorder="1" applyAlignment="1">
      <alignment horizontal="center" vertical="center" wrapText="1"/>
    </xf>
    <xf numFmtId="165" fontId="7" fillId="0" borderId="16" xfId="55" applyNumberFormat="1" applyFont="1" applyBorder="1" applyAlignment="1">
      <alignment horizontal="center" vertical="center" wrapText="1"/>
    </xf>
    <xf numFmtId="165" fontId="5" fillId="24" borderId="16" xfId="55" applyNumberFormat="1" applyFont="1" applyFill="1" applyBorder="1" applyAlignment="1">
      <alignment horizontal="center" vertical="center" wrapText="1"/>
    </xf>
    <xf numFmtId="166" fontId="5" fillId="24" borderId="16" xfId="0" applyNumberFormat="1" applyFont="1" applyFill="1" applyBorder="1" applyAlignment="1">
      <alignment horizontal="center" vertical="center" wrapText="1"/>
    </xf>
    <xf numFmtId="0" fontId="7" fillId="24" borderId="17" xfId="55" applyNumberFormat="1" applyFont="1" applyFill="1" applyBorder="1" applyAlignment="1">
      <alignment horizontal="center" vertical="center"/>
    </xf>
    <xf numFmtId="3" fontId="7" fillId="24" borderId="17" xfId="0" applyNumberFormat="1" applyFont="1" applyFill="1" applyBorder="1" applyAlignment="1">
      <alignment horizontal="center" vertical="center" wrapText="1"/>
    </xf>
    <xf numFmtId="165" fontId="7" fillId="0" borderId="17" xfId="55" applyNumberFormat="1" applyFont="1" applyBorder="1" applyAlignment="1">
      <alignment horizontal="center" vertical="center" wrapText="1"/>
    </xf>
    <xf numFmtId="3" fontId="5" fillId="24" borderId="17" xfId="0" applyNumberFormat="1" applyFont="1" applyFill="1" applyBorder="1" applyAlignment="1">
      <alignment horizontal="center" vertical="center" wrapText="1"/>
    </xf>
    <xf numFmtId="165" fontId="7" fillId="0" borderId="17" xfId="55" applyNumberFormat="1" applyFont="1" applyFill="1" applyBorder="1" applyAlignment="1">
      <alignment horizontal="center" vertical="center"/>
    </xf>
    <xf numFmtId="165" fontId="7" fillId="24" borderId="17" xfId="0" applyNumberFormat="1" applyFont="1" applyFill="1" applyBorder="1" applyAlignment="1">
      <alignment horizontal="center" vertical="center"/>
    </xf>
    <xf numFmtId="3" fontId="7" fillId="24" borderId="18" xfId="0" applyNumberFormat="1" applyFont="1" applyFill="1" applyBorder="1" applyAlignment="1">
      <alignment horizontal="center" vertical="center" wrapText="1"/>
    </xf>
    <xf numFmtId="1" fontId="7" fillId="24" borderId="18" xfId="55" applyNumberFormat="1" applyFont="1" applyFill="1" applyBorder="1" applyAlignment="1">
      <alignment horizontal="center" vertical="center" wrapText="1"/>
    </xf>
    <xf numFmtId="165" fontId="7" fillId="24" borderId="18" xfId="55" applyNumberFormat="1" applyFont="1" applyFill="1" applyBorder="1" applyAlignment="1">
      <alignment horizontal="center" vertical="center" wrapText="1"/>
    </xf>
    <xf numFmtId="165" fontId="7" fillId="24" borderId="1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5" fillId="24" borderId="19" xfId="0" applyNumberFormat="1" applyFont="1" applyFill="1" applyBorder="1" applyAlignment="1">
      <alignment horizontal="center" vertical="center" wrapText="1"/>
    </xf>
    <xf numFmtId="3" fontId="5" fillId="24" borderId="20" xfId="0" applyNumberFormat="1" applyFont="1" applyFill="1" applyBorder="1" applyAlignment="1">
      <alignment horizontal="center" vertical="center" wrapText="1"/>
    </xf>
    <xf numFmtId="166" fontId="5" fillId="24" borderId="19" xfId="0" applyNumberFormat="1" applyFont="1" applyFill="1" applyBorder="1" applyAlignment="1">
      <alignment horizontal="center" vertical="center" wrapText="1"/>
    </xf>
    <xf numFmtId="0" fontId="7" fillId="24" borderId="17" xfId="0" applyNumberFormat="1" applyFon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>
      <alignment horizontal="center" vertical="center" wrapText="1"/>
    </xf>
    <xf numFmtId="0" fontId="7" fillId="24" borderId="18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8" fillId="25" borderId="11" xfId="0" applyFont="1" applyFill="1" applyBorder="1" applyAlignment="1">
      <alignment horizontal="left" vertical="center" wrapText="1"/>
    </xf>
    <xf numFmtId="3" fontId="6" fillId="25" borderId="12" xfId="0" applyNumberFormat="1" applyFont="1" applyFill="1" applyBorder="1" applyAlignment="1">
      <alignment horizontal="center" vertical="center" wrapText="1"/>
    </xf>
    <xf numFmtId="165" fontId="6" fillId="25" borderId="11" xfId="55" applyNumberFormat="1" applyFont="1" applyFill="1" applyBorder="1" applyAlignment="1">
      <alignment horizontal="center" vertical="center" wrapText="1"/>
    </xf>
    <xf numFmtId="0" fontId="7" fillId="25" borderId="11" xfId="55" applyNumberFormat="1" applyFont="1" applyFill="1" applyBorder="1" applyAlignment="1">
      <alignment horizontal="center" vertical="center"/>
    </xf>
    <xf numFmtId="0" fontId="7" fillId="25" borderId="11" xfId="55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vertical="center"/>
    </xf>
    <xf numFmtId="0" fontId="6" fillId="25" borderId="11" xfId="0" applyFont="1" applyFill="1" applyBorder="1" applyAlignment="1">
      <alignment horizontal="left" vertical="center" wrapText="1"/>
    </xf>
    <xf numFmtId="3" fontId="8" fillId="25" borderId="12" xfId="0" applyNumberFormat="1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vertical="center"/>
    </xf>
    <xf numFmtId="0" fontId="6" fillId="22" borderId="11" xfId="0" applyFont="1" applyFill="1" applyBorder="1" applyAlignment="1">
      <alignment horizontal="left" vertical="center" wrapText="1"/>
    </xf>
    <xf numFmtId="3" fontId="6" fillId="22" borderId="12" xfId="0" applyNumberFormat="1" applyFont="1" applyFill="1" applyBorder="1" applyAlignment="1">
      <alignment horizontal="center" vertical="center" wrapText="1"/>
    </xf>
    <xf numFmtId="3" fontId="8" fillId="22" borderId="12" xfId="0" applyNumberFormat="1" applyFont="1" applyFill="1" applyBorder="1" applyAlignment="1">
      <alignment horizontal="center" vertical="center" wrapText="1"/>
    </xf>
    <xf numFmtId="165" fontId="6" fillId="22" borderId="11" xfId="55" applyNumberFormat="1" applyFont="1" applyFill="1" applyBorder="1" applyAlignment="1">
      <alignment horizontal="center" vertical="center" wrapText="1"/>
    </xf>
    <xf numFmtId="0" fontId="7" fillId="22" borderId="11" xfId="55" applyNumberFormat="1" applyFont="1" applyFill="1" applyBorder="1" applyAlignment="1">
      <alignment horizontal="center" vertical="center"/>
    </xf>
    <xf numFmtId="0" fontId="7" fillId="22" borderId="11" xfId="55" applyNumberFormat="1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3" fontId="31" fillId="0" borderId="12" xfId="0" applyNumberFormat="1" applyFont="1" applyBorder="1" applyAlignment="1">
      <alignment horizontal="center" vertical="center" wrapText="1"/>
    </xf>
    <xf numFmtId="0" fontId="5" fillId="25" borderId="11" xfId="55" applyNumberFormat="1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vertical="center"/>
    </xf>
    <xf numFmtId="3" fontId="30" fillId="25" borderId="12" xfId="0" applyNumberFormat="1" applyFont="1" applyFill="1" applyBorder="1" applyAlignment="1">
      <alignment horizontal="center" vertical="center" wrapText="1"/>
    </xf>
    <xf numFmtId="0" fontId="5" fillId="25" borderId="11" xfId="55" applyNumberFormat="1" applyFont="1" applyFill="1" applyBorder="1" applyAlignment="1">
      <alignment horizontal="center" vertical="center"/>
    </xf>
    <xf numFmtId="166" fontId="6" fillId="25" borderId="11" xfId="0" applyNumberFormat="1" applyFont="1" applyFill="1" applyBorder="1" applyAlignment="1">
      <alignment horizontal="center" vertical="center" wrapText="1"/>
    </xf>
    <xf numFmtId="166" fontId="7" fillId="25" borderId="11" xfId="0" applyNumberFormat="1" applyFont="1" applyFill="1" applyBorder="1" applyAlignment="1">
      <alignment horizontal="center" vertical="center" wrapText="1"/>
    </xf>
    <xf numFmtId="3" fontId="5" fillId="0" borderId="11" xfId="55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/>
    </xf>
    <xf numFmtId="1" fontId="7" fillId="25" borderId="11" xfId="55" applyNumberFormat="1" applyFont="1" applyFill="1" applyBorder="1" applyAlignment="1">
      <alignment horizontal="center" vertical="center"/>
    </xf>
    <xf numFmtId="1" fontId="7" fillId="25" borderId="11" xfId="55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8" fillId="7" borderId="12" xfId="0" applyNumberFormat="1" applyFont="1" applyFill="1" applyBorder="1" applyAlignment="1">
      <alignment horizontal="center" vertical="center" wrapText="1"/>
    </xf>
    <xf numFmtId="165" fontId="6" fillId="7" borderId="11" xfId="55" applyNumberFormat="1" applyFont="1" applyFill="1" applyBorder="1" applyAlignment="1">
      <alignment horizontal="center" vertical="center" wrapText="1"/>
    </xf>
    <xf numFmtId="0" fontId="5" fillId="7" borderId="11" xfId="55" applyNumberFormat="1" applyFont="1" applyFill="1" applyBorder="1" applyAlignment="1">
      <alignment horizontal="center" vertical="center"/>
    </xf>
    <xf numFmtId="0" fontId="5" fillId="7" borderId="11" xfId="55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vertical="center"/>
    </xf>
    <xf numFmtId="0" fontId="8" fillId="7" borderId="11" xfId="0" applyFont="1" applyFill="1" applyBorder="1" applyAlignment="1">
      <alignment horizontal="left" vertical="center" wrapText="1"/>
    </xf>
    <xf numFmtId="3" fontId="6" fillId="7" borderId="12" xfId="0" applyNumberFormat="1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9" fontId="7" fillId="0" borderId="16" xfId="55" applyNumberFormat="1" applyFont="1" applyBorder="1" applyAlignment="1">
      <alignment horizontal="center" vertical="center" wrapText="1"/>
    </xf>
    <xf numFmtId="0" fontId="8" fillId="7" borderId="11" xfId="0" applyFont="1" applyFill="1" applyBorder="1" applyAlignment="1">
      <alignment vertical="center" wrapText="1"/>
    </xf>
    <xf numFmtId="0" fontId="7" fillId="22" borderId="11" xfId="0" applyFont="1" applyFill="1" applyBorder="1" applyAlignment="1">
      <alignment horizontal="left" vertical="center" wrapText="1"/>
    </xf>
    <xf numFmtId="3" fontId="7" fillId="22" borderId="11" xfId="0" applyNumberFormat="1" applyFont="1" applyFill="1" applyBorder="1" applyAlignment="1">
      <alignment horizontal="center" vertical="center" wrapText="1"/>
    </xf>
    <xf numFmtId="3" fontId="7" fillId="22" borderId="11" xfId="0" applyNumberFormat="1" applyFont="1" applyFill="1" applyBorder="1" applyAlignment="1">
      <alignment horizontal="center" vertical="center" wrapText="1"/>
    </xf>
    <xf numFmtId="0" fontId="2" fillId="22" borderId="0" xfId="0" applyFont="1" applyFill="1" applyBorder="1" applyAlignment="1">
      <alignment vertical="center"/>
    </xf>
    <xf numFmtId="0" fontId="5" fillId="25" borderId="11" xfId="0" applyFont="1" applyFill="1" applyBorder="1" applyAlignment="1">
      <alignment vertical="center" wrapText="1"/>
    </xf>
    <xf numFmtId="0" fontId="7" fillId="22" borderId="11" xfId="0" applyFont="1" applyFill="1" applyBorder="1" applyAlignment="1">
      <alignment vertical="center" wrapText="1"/>
    </xf>
    <xf numFmtId="0" fontId="7" fillId="22" borderId="17" xfId="0" applyNumberFormat="1" applyFont="1" applyFill="1" applyBorder="1" applyAlignment="1">
      <alignment horizontal="center" vertical="center" wrapText="1"/>
    </xf>
    <xf numFmtId="0" fontId="7" fillId="22" borderId="12" xfId="0" applyNumberFormat="1" applyFont="1" applyFill="1" applyBorder="1" applyAlignment="1">
      <alignment horizontal="center" vertical="center" wrapText="1"/>
    </xf>
    <xf numFmtId="3" fontId="7" fillId="22" borderId="13" xfId="0" applyNumberFormat="1" applyFont="1" applyFill="1" applyBorder="1" applyAlignment="1">
      <alignment horizontal="center" vertical="center" wrapText="1"/>
    </xf>
    <xf numFmtId="1" fontId="7" fillId="22" borderId="14" xfId="0" applyNumberFormat="1" applyFont="1" applyFill="1" applyBorder="1" applyAlignment="1">
      <alignment horizontal="left" vertical="center" wrapText="1"/>
    </xf>
    <xf numFmtId="0" fontId="8" fillId="22" borderId="11" xfId="0" applyFont="1" applyFill="1" applyBorder="1" applyAlignment="1">
      <alignment horizontal="left" vertical="center" wrapText="1"/>
    </xf>
    <xf numFmtId="3" fontId="5" fillId="22" borderId="12" xfId="0" applyNumberFormat="1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/>
    </xf>
    <xf numFmtId="3" fontId="7" fillId="22" borderId="13" xfId="0" applyNumberFormat="1" applyFont="1" applyFill="1" applyBorder="1" applyAlignment="1">
      <alignment horizontal="center" vertical="center" wrapText="1"/>
    </xf>
    <xf numFmtId="3" fontId="7" fillId="22" borderId="18" xfId="0" applyNumberFormat="1" applyFont="1" applyFill="1" applyBorder="1" applyAlignment="1">
      <alignment horizontal="center" vertical="center" wrapText="1"/>
    </xf>
    <xf numFmtId="1" fontId="5" fillId="22" borderId="12" xfId="55" applyNumberFormat="1" applyFont="1" applyFill="1" applyBorder="1" applyAlignment="1">
      <alignment horizontal="center" vertical="center" wrapText="1"/>
    </xf>
    <xf numFmtId="1" fontId="5" fillId="22" borderId="12" xfId="55" applyNumberFormat="1" applyFont="1" applyFill="1" applyBorder="1" applyAlignment="1">
      <alignment horizontal="center" vertical="center" wrapText="1"/>
    </xf>
    <xf numFmtId="1" fontId="5" fillId="22" borderId="16" xfId="55" applyNumberFormat="1" applyFont="1" applyFill="1" applyBorder="1" applyAlignment="1">
      <alignment horizontal="center" vertical="center" wrapText="1"/>
    </xf>
    <xf numFmtId="3" fontId="5" fillId="22" borderId="12" xfId="0" applyNumberFormat="1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left" vertical="center" wrapText="1"/>
    </xf>
    <xf numFmtId="3" fontId="5" fillId="22" borderId="16" xfId="0" applyNumberFormat="1" applyFont="1" applyFill="1" applyBorder="1" applyAlignment="1">
      <alignment horizontal="center" vertical="center" wrapText="1"/>
    </xf>
    <xf numFmtId="1" fontId="7" fillId="24" borderId="12" xfId="0" applyNumberFormat="1" applyFont="1" applyFill="1" applyBorder="1" applyAlignment="1">
      <alignment horizontal="center" vertical="center" wrapText="1"/>
    </xf>
    <xf numFmtId="1" fontId="32" fillId="0" borderId="11" xfId="0" applyNumberFormat="1" applyFont="1" applyBorder="1" applyAlignment="1">
      <alignment vertical="center"/>
    </xf>
    <xf numFmtId="0" fontId="5" fillId="25" borderId="14" xfId="0" applyFont="1" applyFill="1" applyBorder="1" applyAlignment="1">
      <alignment horizontal="left" vertical="center" wrapText="1"/>
    </xf>
    <xf numFmtId="3" fontId="7" fillId="25" borderId="13" xfId="0" applyNumberFormat="1" applyFont="1" applyFill="1" applyBorder="1" applyAlignment="1">
      <alignment horizontal="center" vertical="center" wrapText="1"/>
    </xf>
    <xf numFmtId="3" fontId="7" fillId="25" borderId="13" xfId="0" applyNumberFormat="1" applyFont="1" applyFill="1" applyBorder="1" applyAlignment="1">
      <alignment horizontal="center" vertical="center" wrapText="1"/>
    </xf>
    <xf numFmtId="3" fontId="7" fillId="25" borderId="18" xfId="0" applyNumberFormat="1" applyFont="1" applyFill="1" applyBorder="1" applyAlignment="1">
      <alignment horizontal="center" vertical="center" wrapText="1"/>
    </xf>
    <xf numFmtId="166" fontId="5" fillId="25" borderId="12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/>
    </xf>
    <xf numFmtId="2" fontId="7" fillId="24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textRotation="90" wrapText="1"/>
    </xf>
    <xf numFmtId="0" fontId="10" fillId="0" borderId="25" xfId="0" applyFont="1" applyFill="1" applyBorder="1" applyAlignment="1">
      <alignment horizontal="center" textRotation="90" wrapText="1"/>
    </xf>
    <xf numFmtId="0" fontId="10" fillId="0" borderId="26" xfId="0" applyFont="1" applyFill="1" applyBorder="1" applyAlignment="1">
      <alignment horizontal="center" textRotation="90" wrapText="1"/>
    </xf>
    <xf numFmtId="0" fontId="10" fillId="0" borderId="27" xfId="0" applyFont="1" applyFill="1" applyBorder="1" applyAlignment="1">
      <alignment horizontal="center" textRotation="90" wrapText="1"/>
    </xf>
    <xf numFmtId="0" fontId="10" fillId="0" borderId="28" xfId="0" applyFont="1" applyFill="1" applyBorder="1" applyAlignment="1">
      <alignment horizontal="center" textRotation="90" wrapText="1"/>
    </xf>
    <xf numFmtId="0" fontId="10" fillId="0" borderId="29" xfId="0" applyFont="1" applyFill="1" applyBorder="1" applyAlignment="1">
      <alignment horizontal="center" textRotation="90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textRotation="90" wrapText="1"/>
    </xf>
    <xf numFmtId="0" fontId="10" fillId="0" borderId="32" xfId="0" applyFont="1" applyFill="1" applyBorder="1" applyAlignment="1">
      <alignment horizontal="center" textRotation="90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textRotation="90" wrapText="1"/>
    </xf>
    <xf numFmtId="0" fontId="10" fillId="0" borderId="36" xfId="0" applyFont="1" applyFill="1" applyBorder="1" applyAlignment="1">
      <alignment horizontal="center" textRotation="90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4"/>
  <sheetViews>
    <sheetView tabSelected="1" view="pageBreakPreview" zoomScale="50" zoomScaleNormal="60" zoomScaleSheetLayoutView="50" zoomScalePageLayoutView="0" workbookViewId="0" topLeftCell="A1">
      <pane xSplit="1" ySplit="6" topLeftCell="B7" activePane="bottomRight" state="frozen"/>
      <selection pane="topLeft" activeCell="A37" sqref="A37:IV37"/>
      <selection pane="topRight" activeCell="A37" sqref="A37:IV37"/>
      <selection pane="bottomLeft" activeCell="A37" sqref="A37:IV37"/>
      <selection pane="bottomRight" activeCell="A151" sqref="A151"/>
    </sheetView>
  </sheetViews>
  <sheetFormatPr defaultColWidth="9.00390625" defaultRowHeight="12.75" outlineLevelRow="1"/>
  <cols>
    <col min="1" max="1" width="72.25390625" style="6" customWidth="1"/>
    <col min="2" max="2" width="15.375" style="4" customWidth="1"/>
    <col min="3" max="3" width="13.625" style="4" customWidth="1"/>
    <col min="4" max="4" width="15.00390625" style="4" hidden="1" customWidth="1"/>
    <col min="5" max="25" width="10.00390625" style="2" customWidth="1"/>
    <col min="26" max="26" width="12.00390625" style="2" customWidth="1"/>
    <col min="27" max="32" width="10.00390625" style="2" customWidth="1"/>
    <col min="33" max="16384" width="9.125" style="2" customWidth="1"/>
  </cols>
  <sheetData>
    <row r="1" spans="1:25" ht="16.5">
      <c r="A1" s="1"/>
      <c r="B1" s="7"/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2" s="3" customFormat="1" ht="39" customHeight="1">
      <c r="A2" s="211" t="s">
        <v>173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</row>
    <row r="3" spans="1:25" s="3" customFormat="1" ht="0.75" customHeight="1" thickBot="1">
      <c r="A3" s="67" t="s">
        <v>30</v>
      </c>
      <c r="B3" s="67"/>
      <c r="C3" s="67"/>
      <c r="D3" s="67"/>
      <c r="E3" s="67"/>
      <c r="F3" s="67"/>
      <c r="G3" s="67" t="s">
        <v>3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8" t="s">
        <v>2</v>
      </c>
      <c r="Y3" s="68"/>
    </row>
    <row r="4" spans="1:32" s="4" customFormat="1" ht="21" customHeight="1" thickBot="1">
      <c r="A4" s="221" t="s">
        <v>0</v>
      </c>
      <c r="B4" s="232" t="s">
        <v>169</v>
      </c>
      <c r="C4" s="232" t="s">
        <v>168</v>
      </c>
      <c r="D4" s="227" t="s">
        <v>134</v>
      </c>
      <c r="E4" s="212" t="s">
        <v>4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4"/>
    </row>
    <row r="5" spans="1:32" s="4" customFormat="1" ht="118.5" customHeight="1">
      <c r="A5" s="222"/>
      <c r="B5" s="233"/>
      <c r="C5" s="233"/>
      <c r="D5" s="228"/>
      <c r="E5" s="225" t="s">
        <v>135</v>
      </c>
      <c r="F5" s="225" t="s">
        <v>136</v>
      </c>
      <c r="G5" s="225" t="s">
        <v>170</v>
      </c>
      <c r="H5" s="225" t="s">
        <v>137</v>
      </c>
      <c r="I5" s="225" t="s">
        <v>138</v>
      </c>
      <c r="J5" s="225" t="s">
        <v>139</v>
      </c>
      <c r="K5" s="225" t="s">
        <v>140</v>
      </c>
      <c r="L5" s="225" t="s">
        <v>141</v>
      </c>
      <c r="M5" s="225" t="s">
        <v>142</v>
      </c>
      <c r="N5" s="225" t="s">
        <v>143</v>
      </c>
      <c r="O5" s="225" t="s">
        <v>161</v>
      </c>
      <c r="P5" s="225" t="s">
        <v>144</v>
      </c>
      <c r="Q5" s="225" t="s">
        <v>145</v>
      </c>
      <c r="R5" s="225" t="s">
        <v>146</v>
      </c>
      <c r="S5" s="225" t="s">
        <v>147</v>
      </c>
      <c r="T5" s="225" t="s">
        <v>148</v>
      </c>
      <c r="U5" s="225" t="s">
        <v>149</v>
      </c>
      <c r="V5" s="225" t="s">
        <v>150</v>
      </c>
      <c r="W5" s="225" t="s">
        <v>151</v>
      </c>
      <c r="X5" s="225" t="s">
        <v>152</v>
      </c>
      <c r="Y5" s="230" t="s">
        <v>153</v>
      </c>
      <c r="Z5" s="219" t="s">
        <v>154</v>
      </c>
      <c r="AA5" s="217" t="s">
        <v>155</v>
      </c>
      <c r="AB5" s="215" t="s">
        <v>156</v>
      </c>
      <c r="AC5" s="217" t="s">
        <v>157</v>
      </c>
      <c r="AD5" s="215" t="s">
        <v>158</v>
      </c>
      <c r="AE5" s="217" t="s">
        <v>159</v>
      </c>
      <c r="AF5" s="217" t="s">
        <v>160</v>
      </c>
    </row>
    <row r="6" spans="1:32" s="4" customFormat="1" ht="28.5" customHeight="1" thickBot="1">
      <c r="A6" s="223"/>
      <c r="B6" s="234"/>
      <c r="C6" s="234"/>
      <c r="D6" s="229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31"/>
      <c r="Z6" s="220"/>
      <c r="AA6" s="218"/>
      <c r="AB6" s="216"/>
      <c r="AC6" s="218"/>
      <c r="AD6" s="216"/>
      <c r="AE6" s="218"/>
      <c r="AF6" s="218"/>
    </row>
    <row r="7" spans="1:32" s="4" customFormat="1" ht="44.25" customHeight="1" hidden="1" outlineLevel="1">
      <c r="A7" s="25" t="s">
        <v>97</v>
      </c>
      <c r="B7" s="48">
        <v>3387</v>
      </c>
      <c r="C7" s="48">
        <v>2421</v>
      </c>
      <c r="D7" s="19">
        <f>C7/B7</f>
        <v>0.7147918511957484</v>
      </c>
      <c r="E7" s="56"/>
      <c r="F7" s="56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12"/>
      <c r="Z7" s="88"/>
      <c r="AA7" s="88"/>
      <c r="AB7" s="88"/>
      <c r="AC7" s="88"/>
      <c r="AD7" s="88"/>
      <c r="AE7" s="88"/>
      <c r="AF7" s="88"/>
    </row>
    <row r="8" spans="1:32" s="5" customFormat="1" ht="45" hidden="1" outlineLevel="1">
      <c r="A8" s="8" t="s">
        <v>9</v>
      </c>
      <c r="B8" s="48">
        <v>3387</v>
      </c>
      <c r="C8" s="48">
        <v>2924</v>
      </c>
      <c r="D8" s="19">
        <f aca="true" t="shared" si="0" ref="D8:D64">C8/B8</f>
        <v>0.8633008562149395</v>
      </c>
      <c r="E8" s="56"/>
      <c r="F8" s="56">
        <v>55</v>
      </c>
      <c r="G8" s="88"/>
      <c r="H8" s="88">
        <v>70</v>
      </c>
      <c r="I8" s="88">
        <v>105.2</v>
      </c>
      <c r="J8" s="88">
        <v>30</v>
      </c>
      <c r="K8" s="88"/>
      <c r="L8" s="88"/>
      <c r="M8" s="88">
        <v>160</v>
      </c>
      <c r="N8" s="88">
        <v>74</v>
      </c>
      <c r="O8" s="88">
        <v>40</v>
      </c>
      <c r="P8" s="88">
        <v>272.1</v>
      </c>
      <c r="Q8" s="88">
        <v>147.4</v>
      </c>
      <c r="R8" s="88"/>
      <c r="S8" s="88">
        <v>85</v>
      </c>
      <c r="T8" s="88">
        <v>81.7</v>
      </c>
      <c r="U8" s="88">
        <v>120</v>
      </c>
      <c r="V8" s="88">
        <v>40</v>
      </c>
      <c r="W8" s="88"/>
      <c r="X8" s="88">
        <v>149</v>
      </c>
      <c r="Y8" s="112"/>
      <c r="Z8" s="88">
        <v>1043.9</v>
      </c>
      <c r="AA8" s="88"/>
      <c r="AB8" s="88">
        <v>110</v>
      </c>
      <c r="AC8" s="88">
        <v>201.2</v>
      </c>
      <c r="AD8" s="88">
        <v>70</v>
      </c>
      <c r="AE8" s="88">
        <v>40</v>
      </c>
      <c r="AF8" s="88">
        <v>30</v>
      </c>
    </row>
    <row r="9" spans="1:32" s="5" customFormat="1" ht="29.25" customHeight="1" hidden="1" outlineLevel="1">
      <c r="A9" s="22" t="s">
        <v>92</v>
      </c>
      <c r="B9" s="50">
        <f aca="true" t="shared" si="1" ref="B9:Y9">B8/B7</f>
        <v>1</v>
      </c>
      <c r="C9" s="50">
        <f t="shared" si="1"/>
        <v>1.2077653862040478</v>
      </c>
      <c r="D9" s="50">
        <f t="shared" si="1"/>
        <v>1.207765386204048</v>
      </c>
      <c r="E9" s="49" t="e">
        <f t="shared" si="1"/>
        <v>#DIV/0!</v>
      </c>
      <c r="F9" s="49" t="e">
        <f>F8/F7*100</f>
        <v>#DIV/0!</v>
      </c>
      <c r="G9" s="49" t="e">
        <f t="shared" si="1"/>
        <v>#DIV/0!</v>
      </c>
      <c r="H9" s="49" t="e">
        <f t="shared" si="1"/>
        <v>#DIV/0!</v>
      </c>
      <c r="I9" s="49" t="e">
        <f t="shared" si="1"/>
        <v>#DIV/0!</v>
      </c>
      <c r="J9" s="49" t="e">
        <f t="shared" si="1"/>
        <v>#DIV/0!</v>
      </c>
      <c r="K9" s="49" t="e">
        <f t="shared" si="1"/>
        <v>#DIV/0!</v>
      </c>
      <c r="L9" s="49" t="e">
        <f t="shared" si="1"/>
        <v>#DIV/0!</v>
      </c>
      <c r="M9" s="49" t="e">
        <f t="shared" si="1"/>
        <v>#DIV/0!</v>
      </c>
      <c r="N9" s="49" t="e">
        <f t="shared" si="1"/>
        <v>#DIV/0!</v>
      </c>
      <c r="O9" s="49" t="e">
        <f t="shared" si="1"/>
        <v>#DIV/0!</v>
      </c>
      <c r="P9" s="49" t="e">
        <f t="shared" si="1"/>
        <v>#DIV/0!</v>
      </c>
      <c r="Q9" s="49" t="e">
        <f t="shared" si="1"/>
        <v>#DIV/0!</v>
      </c>
      <c r="R9" s="49" t="e">
        <f t="shared" si="1"/>
        <v>#DIV/0!</v>
      </c>
      <c r="S9" s="49" t="e">
        <f t="shared" si="1"/>
        <v>#DIV/0!</v>
      </c>
      <c r="T9" s="49" t="e">
        <f t="shared" si="1"/>
        <v>#DIV/0!</v>
      </c>
      <c r="U9" s="49" t="e">
        <f t="shared" si="1"/>
        <v>#DIV/0!</v>
      </c>
      <c r="V9" s="49" t="e">
        <f t="shared" si="1"/>
        <v>#DIV/0!</v>
      </c>
      <c r="W9" s="49" t="e">
        <f t="shared" si="1"/>
        <v>#DIV/0!</v>
      </c>
      <c r="X9" s="49" t="e">
        <f t="shared" si="1"/>
        <v>#DIV/0!</v>
      </c>
      <c r="Y9" s="113" t="e">
        <f t="shared" si="1"/>
        <v>#DIV/0!</v>
      </c>
      <c r="Z9" s="126"/>
      <c r="AA9" s="126"/>
      <c r="AB9" s="126"/>
      <c r="AC9" s="126"/>
      <c r="AD9" s="126"/>
      <c r="AE9" s="126"/>
      <c r="AF9" s="126"/>
    </row>
    <row r="10" spans="1:32" s="5" customFormat="1" ht="29.25" customHeight="1" hidden="1" outlineLevel="1">
      <c r="A10" s="8" t="s">
        <v>98</v>
      </c>
      <c r="B10" s="48"/>
      <c r="C10" s="48">
        <v>2766</v>
      </c>
      <c r="D10" s="19" t="e">
        <f t="shared" si="0"/>
        <v>#DIV/0!</v>
      </c>
      <c r="E10" s="56"/>
      <c r="F10" s="56">
        <v>45</v>
      </c>
      <c r="G10" s="88"/>
      <c r="H10" s="88">
        <v>58</v>
      </c>
      <c r="I10" s="88">
        <v>102.6</v>
      </c>
      <c r="J10" s="88">
        <v>30</v>
      </c>
      <c r="K10" s="88"/>
      <c r="L10" s="88"/>
      <c r="M10" s="88">
        <v>160</v>
      </c>
      <c r="N10" s="88">
        <v>54</v>
      </c>
      <c r="O10" s="88">
        <v>40</v>
      </c>
      <c r="P10" s="88">
        <v>272.1</v>
      </c>
      <c r="Q10" s="88">
        <v>147.4</v>
      </c>
      <c r="R10" s="88"/>
      <c r="S10" s="88">
        <v>64</v>
      </c>
      <c r="T10" s="88">
        <v>81.7</v>
      </c>
      <c r="U10" s="88">
        <v>120</v>
      </c>
      <c r="V10" s="88"/>
      <c r="W10" s="88"/>
      <c r="X10" s="88">
        <v>149</v>
      </c>
      <c r="Y10" s="112"/>
      <c r="Z10" s="88">
        <v>937.5</v>
      </c>
      <c r="AA10" s="88"/>
      <c r="AB10" s="88">
        <v>110</v>
      </c>
      <c r="AC10" s="88">
        <v>201.2</v>
      </c>
      <c r="AD10" s="88">
        <v>70</v>
      </c>
      <c r="AE10" s="88">
        <v>40</v>
      </c>
      <c r="AF10" s="88">
        <v>30</v>
      </c>
    </row>
    <row r="11" spans="1:32" s="5" customFormat="1" ht="29.25" customHeight="1" hidden="1" outlineLevel="1">
      <c r="A11" s="8" t="s">
        <v>99</v>
      </c>
      <c r="B11" s="50">
        <f aca="true" t="shared" si="2" ref="B11:Y11">B10/B8</f>
        <v>0</v>
      </c>
      <c r="C11" s="50">
        <f t="shared" si="2"/>
        <v>0.9459644322845417</v>
      </c>
      <c r="D11" s="50" t="e">
        <f t="shared" si="2"/>
        <v>#DIV/0!</v>
      </c>
      <c r="E11" s="41" t="e">
        <f t="shared" si="2"/>
        <v>#DIV/0!</v>
      </c>
      <c r="F11" s="41">
        <f t="shared" si="2"/>
        <v>0.8181818181818182</v>
      </c>
      <c r="G11" s="41" t="e">
        <f t="shared" si="2"/>
        <v>#DIV/0!</v>
      </c>
      <c r="H11" s="41">
        <f t="shared" si="2"/>
        <v>0.8285714285714286</v>
      </c>
      <c r="I11" s="41">
        <f t="shared" si="2"/>
        <v>0.9752851711026616</v>
      </c>
      <c r="J11" s="41">
        <f t="shared" si="2"/>
        <v>1</v>
      </c>
      <c r="K11" s="41" t="e">
        <f t="shared" si="2"/>
        <v>#DIV/0!</v>
      </c>
      <c r="L11" s="41" t="e">
        <f t="shared" si="2"/>
        <v>#DIV/0!</v>
      </c>
      <c r="M11" s="41">
        <f t="shared" si="2"/>
        <v>1</v>
      </c>
      <c r="N11" s="41">
        <f t="shared" si="2"/>
        <v>0.7297297297297297</v>
      </c>
      <c r="O11" s="41">
        <f t="shared" si="2"/>
        <v>1</v>
      </c>
      <c r="P11" s="41">
        <f t="shared" si="2"/>
        <v>1</v>
      </c>
      <c r="Q11" s="41">
        <f t="shared" si="2"/>
        <v>1</v>
      </c>
      <c r="R11" s="41" t="e">
        <f t="shared" si="2"/>
        <v>#DIV/0!</v>
      </c>
      <c r="S11" s="41">
        <f t="shared" si="2"/>
        <v>0.7529411764705882</v>
      </c>
      <c r="T11" s="41">
        <f t="shared" si="2"/>
        <v>1</v>
      </c>
      <c r="U11" s="41">
        <f t="shared" si="2"/>
        <v>1</v>
      </c>
      <c r="V11" s="41">
        <f t="shared" si="2"/>
        <v>0</v>
      </c>
      <c r="W11" s="41" t="e">
        <f t="shared" si="2"/>
        <v>#DIV/0!</v>
      </c>
      <c r="X11" s="41">
        <f t="shared" si="2"/>
        <v>1</v>
      </c>
      <c r="Y11" s="178" t="e">
        <f t="shared" si="2"/>
        <v>#DIV/0!</v>
      </c>
      <c r="Z11" s="41">
        <f aca="true" t="shared" si="3" ref="Z11:AF11">Z10/Z8</f>
        <v>0.8980745282115145</v>
      </c>
      <c r="AA11" s="41" t="e">
        <f t="shared" si="3"/>
        <v>#DIV/0!</v>
      </c>
      <c r="AB11" s="41">
        <f t="shared" si="3"/>
        <v>1</v>
      </c>
      <c r="AC11" s="41">
        <f t="shared" si="3"/>
        <v>1</v>
      </c>
      <c r="AD11" s="41">
        <f t="shared" si="3"/>
        <v>1</v>
      </c>
      <c r="AE11" s="41">
        <f t="shared" si="3"/>
        <v>1</v>
      </c>
      <c r="AF11" s="41">
        <f t="shared" si="3"/>
        <v>1</v>
      </c>
    </row>
    <row r="12" spans="1:32" s="183" customFormat="1" ht="29.25" customHeight="1" hidden="1" outlineLevel="1">
      <c r="A12" s="180" t="s">
        <v>8</v>
      </c>
      <c r="B12" s="148"/>
      <c r="C12" s="148">
        <f>SUM(E12:AF12)</f>
        <v>2382</v>
      </c>
      <c r="D12" s="149" t="e">
        <f t="shared" si="0"/>
        <v>#DIV/0!</v>
      </c>
      <c r="E12" s="195"/>
      <c r="F12" s="195">
        <v>35</v>
      </c>
      <c r="G12" s="196"/>
      <c r="H12" s="196">
        <v>45</v>
      </c>
      <c r="I12" s="196">
        <v>103</v>
      </c>
      <c r="J12" s="196">
        <v>30</v>
      </c>
      <c r="K12" s="196"/>
      <c r="L12" s="196"/>
      <c r="M12" s="196">
        <v>160</v>
      </c>
      <c r="N12" s="196">
        <v>54</v>
      </c>
      <c r="O12" s="196">
        <v>40</v>
      </c>
      <c r="P12" s="196">
        <v>272</v>
      </c>
      <c r="Q12" s="196">
        <v>147</v>
      </c>
      <c r="R12" s="196"/>
      <c r="S12" s="196">
        <v>64</v>
      </c>
      <c r="T12" s="196">
        <v>82</v>
      </c>
      <c r="U12" s="196">
        <v>120</v>
      </c>
      <c r="V12" s="196"/>
      <c r="W12" s="196"/>
      <c r="X12" s="196">
        <v>115</v>
      </c>
      <c r="Y12" s="197"/>
      <c r="Z12" s="198">
        <v>705</v>
      </c>
      <c r="AA12" s="198"/>
      <c r="AB12" s="198">
        <v>110</v>
      </c>
      <c r="AC12" s="198">
        <v>160</v>
      </c>
      <c r="AD12" s="198">
        <v>70</v>
      </c>
      <c r="AE12" s="198">
        <v>40</v>
      </c>
      <c r="AF12" s="198">
        <v>30</v>
      </c>
    </row>
    <row r="13" spans="1:32" s="71" customFormat="1" ht="29.25" customHeight="1" hidden="1" outlineLevel="1">
      <c r="A13" s="33" t="s">
        <v>11</v>
      </c>
      <c r="B13" s="55"/>
      <c r="C13" s="48">
        <f>SUM(E13:AF13)</f>
        <v>3720</v>
      </c>
      <c r="D13" s="57" t="e">
        <f t="shared" si="0"/>
        <v>#DIV/0!</v>
      </c>
      <c r="E13" s="56"/>
      <c r="F13" s="56"/>
      <c r="G13" s="88"/>
      <c r="H13" s="88">
        <v>120</v>
      </c>
      <c r="I13" s="88">
        <v>120</v>
      </c>
      <c r="J13" s="88">
        <v>200</v>
      </c>
      <c r="K13" s="88"/>
      <c r="L13" s="88"/>
      <c r="M13" s="88">
        <v>150</v>
      </c>
      <c r="N13" s="88"/>
      <c r="O13" s="88">
        <v>120</v>
      </c>
      <c r="P13" s="88">
        <v>150</v>
      </c>
      <c r="Q13" s="88">
        <v>320</v>
      </c>
      <c r="R13" s="88"/>
      <c r="S13" s="88">
        <v>80</v>
      </c>
      <c r="T13" s="88">
        <v>120</v>
      </c>
      <c r="U13" s="88">
        <v>350</v>
      </c>
      <c r="V13" s="88"/>
      <c r="W13" s="88">
        <v>30</v>
      </c>
      <c r="X13" s="88">
        <v>450</v>
      </c>
      <c r="Y13" s="112"/>
      <c r="Z13" s="88">
        <v>320</v>
      </c>
      <c r="AA13" s="88"/>
      <c r="AB13" s="88">
        <v>500</v>
      </c>
      <c r="AC13" s="88">
        <v>320</v>
      </c>
      <c r="AD13" s="88">
        <v>150</v>
      </c>
      <c r="AE13" s="88">
        <v>70</v>
      </c>
      <c r="AF13" s="88">
        <v>150</v>
      </c>
    </row>
    <row r="14" spans="1:32" s="183" customFormat="1" ht="29.25" customHeight="1" hidden="1" outlineLevel="1">
      <c r="A14" s="199" t="s">
        <v>101</v>
      </c>
      <c r="B14" s="148"/>
      <c r="C14" s="148">
        <f>SUM(E14:AF14)</f>
        <v>3650</v>
      </c>
      <c r="D14" s="149" t="e">
        <f t="shared" si="0"/>
        <v>#DIV/0!</v>
      </c>
      <c r="E14" s="191"/>
      <c r="F14" s="191"/>
      <c r="G14" s="198"/>
      <c r="H14" s="198">
        <v>120</v>
      </c>
      <c r="I14" s="198">
        <v>120</v>
      </c>
      <c r="J14" s="198">
        <v>200</v>
      </c>
      <c r="K14" s="198"/>
      <c r="L14" s="198"/>
      <c r="M14" s="198">
        <v>150</v>
      </c>
      <c r="N14" s="198"/>
      <c r="O14" s="198">
        <v>120</v>
      </c>
      <c r="P14" s="198">
        <v>150</v>
      </c>
      <c r="Q14" s="198">
        <v>320</v>
      </c>
      <c r="R14" s="198"/>
      <c r="S14" s="198">
        <v>80</v>
      </c>
      <c r="T14" s="198">
        <v>120</v>
      </c>
      <c r="U14" s="198">
        <v>350</v>
      </c>
      <c r="V14" s="198"/>
      <c r="W14" s="198"/>
      <c r="X14" s="198">
        <v>450</v>
      </c>
      <c r="Y14" s="200"/>
      <c r="Z14" s="198">
        <v>280</v>
      </c>
      <c r="AA14" s="198"/>
      <c r="AB14" s="198">
        <v>500</v>
      </c>
      <c r="AC14" s="198">
        <v>320</v>
      </c>
      <c r="AD14" s="198">
        <v>150</v>
      </c>
      <c r="AE14" s="198">
        <v>70</v>
      </c>
      <c r="AF14" s="198">
        <v>150</v>
      </c>
    </row>
    <row r="15" spans="1:32" s="5" customFormat="1" ht="23.25" customHeight="1" hidden="1" outlineLevel="1">
      <c r="A15" s="22" t="s">
        <v>16</v>
      </c>
      <c r="B15" s="51" t="s">
        <v>30</v>
      </c>
      <c r="C15" s="51">
        <f>C14/C13</f>
        <v>0.9811827956989247</v>
      </c>
      <c r="D15" s="19"/>
      <c r="E15" s="72"/>
      <c r="F15" s="72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114"/>
      <c r="Z15" s="88"/>
      <c r="AA15" s="88"/>
      <c r="AB15" s="88"/>
      <c r="AC15" s="88"/>
      <c r="AD15" s="88"/>
      <c r="AE15" s="88"/>
      <c r="AF15" s="88"/>
    </row>
    <row r="16" spans="1:32" s="5" customFormat="1" ht="45.75" customHeight="1" hidden="1" outlineLevel="1">
      <c r="A16" s="8" t="s">
        <v>96</v>
      </c>
      <c r="B16" s="48"/>
      <c r="C16" s="55"/>
      <c r="D16" s="19" t="e">
        <f t="shared" si="0"/>
        <v>#DIV/0!</v>
      </c>
      <c r="E16" s="56"/>
      <c r="F16" s="56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112"/>
      <c r="Z16" s="88"/>
      <c r="AA16" s="88"/>
      <c r="AB16" s="88"/>
      <c r="AC16" s="88"/>
      <c r="AD16" s="88"/>
      <c r="AE16" s="88"/>
      <c r="AF16" s="88"/>
    </row>
    <row r="17" spans="1:32" s="4" customFormat="1" ht="27" customHeight="1" hidden="1" outlineLevel="1">
      <c r="A17" s="8" t="s">
        <v>93</v>
      </c>
      <c r="B17" s="111"/>
      <c r="C17" s="48">
        <f>SUM(E17:AF17)</f>
        <v>2763.5</v>
      </c>
      <c r="D17" s="108" t="e">
        <f t="shared" si="0"/>
        <v>#DIV/0!</v>
      </c>
      <c r="E17" s="109"/>
      <c r="F17" s="109">
        <v>0.5</v>
      </c>
      <c r="G17" s="110"/>
      <c r="H17" s="110">
        <v>16</v>
      </c>
      <c r="I17" s="110">
        <v>95</v>
      </c>
      <c r="J17" s="110">
        <v>20</v>
      </c>
      <c r="K17" s="110"/>
      <c r="L17" s="110"/>
      <c r="M17" s="110">
        <v>65</v>
      </c>
      <c r="N17" s="110">
        <v>60</v>
      </c>
      <c r="O17" s="110">
        <v>20</v>
      </c>
      <c r="P17" s="110">
        <v>218</v>
      </c>
      <c r="Q17" s="110">
        <v>157</v>
      </c>
      <c r="R17" s="110"/>
      <c r="S17" s="110">
        <v>45</v>
      </c>
      <c r="T17" s="110"/>
      <c r="U17" s="110">
        <v>134</v>
      </c>
      <c r="V17" s="110"/>
      <c r="W17" s="110"/>
      <c r="X17" s="110">
        <v>180</v>
      </c>
      <c r="Y17" s="115"/>
      <c r="Z17" s="88">
        <v>1400</v>
      </c>
      <c r="AA17" s="110">
        <v>10</v>
      </c>
      <c r="AB17" s="110">
        <v>191</v>
      </c>
      <c r="AC17" s="110">
        <v>63</v>
      </c>
      <c r="AD17" s="110">
        <v>64</v>
      </c>
      <c r="AE17" s="110">
        <v>0</v>
      </c>
      <c r="AF17" s="110">
        <v>25</v>
      </c>
    </row>
    <row r="18" spans="1:32" s="4" customFormat="1" ht="33" customHeight="1" hidden="1" outlineLevel="1">
      <c r="A18" s="8" t="s">
        <v>94</v>
      </c>
      <c r="B18" s="111"/>
      <c r="C18" s="111"/>
      <c r="D18" s="108" t="e">
        <f t="shared" si="0"/>
        <v>#DIV/0!</v>
      </c>
      <c r="E18" s="109"/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5"/>
      <c r="Z18" s="110"/>
      <c r="AA18" s="110"/>
      <c r="AB18" s="110"/>
      <c r="AC18" s="110"/>
      <c r="AD18" s="110"/>
      <c r="AE18" s="110"/>
      <c r="AF18" s="110"/>
    </row>
    <row r="19" spans="1:32" s="4" customFormat="1" ht="45.75" customHeight="1" hidden="1" outlineLevel="1">
      <c r="A19" s="15" t="s">
        <v>122</v>
      </c>
      <c r="B19" s="70">
        <v>1205.3</v>
      </c>
      <c r="D19" s="19"/>
      <c r="E19" s="56"/>
      <c r="F19" s="56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112"/>
      <c r="Z19" s="110"/>
      <c r="AA19" s="110"/>
      <c r="AB19" s="110"/>
      <c r="AC19" s="110"/>
      <c r="AD19" s="110"/>
      <c r="AE19" s="110"/>
      <c r="AF19" s="110"/>
    </row>
    <row r="20" spans="1:32" s="4" customFormat="1" ht="29.25" customHeight="1" hidden="1" outlineLevel="1">
      <c r="A20" s="27" t="s">
        <v>95</v>
      </c>
      <c r="B20" s="40"/>
      <c r="C20" s="50" t="e">
        <f>C17/C16</f>
        <v>#DIV/0!</v>
      </c>
      <c r="D20" s="50" t="e">
        <f aca="true" t="shared" si="4" ref="D20:Y20">D17/D16</f>
        <v>#DIV/0!</v>
      </c>
      <c r="E20" s="49" t="e">
        <f t="shared" si="4"/>
        <v>#DIV/0!</v>
      </c>
      <c r="F20" s="49" t="e">
        <f t="shared" si="4"/>
        <v>#DIV/0!</v>
      </c>
      <c r="G20" s="49" t="e">
        <f t="shared" si="4"/>
        <v>#DIV/0!</v>
      </c>
      <c r="H20" s="49" t="e">
        <f t="shared" si="4"/>
        <v>#DIV/0!</v>
      </c>
      <c r="I20" s="49" t="e">
        <f t="shared" si="4"/>
        <v>#DIV/0!</v>
      </c>
      <c r="J20" s="49" t="e">
        <f t="shared" si="4"/>
        <v>#DIV/0!</v>
      </c>
      <c r="K20" s="49" t="e">
        <f t="shared" si="4"/>
        <v>#DIV/0!</v>
      </c>
      <c r="L20" s="49" t="e">
        <f t="shared" si="4"/>
        <v>#DIV/0!</v>
      </c>
      <c r="M20" s="49" t="e">
        <f t="shared" si="4"/>
        <v>#DIV/0!</v>
      </c>
      <c r="N20" s="49" t="e">
        <f t="shared" si="4"/>
        <v>#DIV/0!</v>
      </c>
      <c r="O20" s="49" t="e">
        <f t="shared" si="4"/>
        <v>#DIV/0!</v>
      </c>
      <c r="P20" s="49" t="e">
        <f t="shared" si="4"/>
        <v>#DIV/0!</v>
      </c>
      <c r="Q20" s="49" t="e">
        <f t="shared" si="4"/>
        <v>#DIV/0!</v>
      </c>
      <c r="R20" s="49" t="e">
        <f t="shared" si="4"/>
        <v>#DIV/0!</v>
      </c>
      <c r="S20" s="49" t="e">
        <f t="shared" si="4"/>
        <v>#DIV/0!</v>
      </c>
      <c r="T20" s="49" t="e">
        <f t="shared" si="4"/>
        <v>#DIV/0!</v>
      </c>
      <c r="U20" s="49" t="e">
        <f t="shared" si="4"/>
        <v>#DIV/0!</v>
      </c>
      <c r="V20" s="49" t="e">
        <f t="shared" si="4"/>
        <v>#DIV/0!</v>
      </c>
      <c r="W20" s="49" t="e">
        <f t="shared" si="4"/>
        <v>#DIV/0!</v>
      </c>
      <c r="X20" s="49" t="e">
        <f t="shared" si="4"/>
        <v>#DIV/0!</v>
      </c>
      <c r="Y20" s="113" t="e">
        <f t="shared" si="4"/>
        <v>#DIV/0!</v>
      </c>
      <c r="Z20" s="110"/>
      <c r="AA20" s="110"/>
      <c r="AB20" s="110"/>
      <c r="AC20" s="110"/>
      <c r="AD20" s="110"/>
      <c r="AE20" s="110"/>
      <c r="AF20" s="110"/>
    </row>
    <row r="21" spans="1:32" s="5" customFormat="1" ht="29.25" customHeight="1" hidden="1" outlineLevel="1">
      <c r="A21" s="184" t="s">
        <v>14</v>
      </c>
      <c r="B21" s="138">
        <v>6630</v>
      </c>
      <c r="C21" s="144">
        <v>7060</v>
      </c>
      <c r="D21" s="139">
        <f>C21/B21</f>
        <v>1.0648567119155354</v>
      </c>
      <c r="E21" s="140"/>
      <c r="F21" s="140">
        <v>150</v>
      </c>
      <c r="G21" s="141"/>
      <c r="H21" s="141">
        <v>455</v>
      </c>
      <c r="I21" s="141">
        <v>199</v>
      </c>
      <c r="J21" s="141">
        <v>420</v>
      </c>
      <c r="K21" s="141">
        <v>100</v>
      </c>
      <c r="L21" s="141"/>
      <c r="M21" s="141">
        <v>100</v>
      </c>
      <c r="N21" s="141">
        <v>280</v>
      </c>
      <c r="O21" s="141">
        <v>350</v>
      </c>
      <c r="P21" s="141">
        <v>310</v>
      </c>
      <c r="Q21" s="141">
        <v>280</v>
      </c>
      <c r="R21" s="141"/>
      <c r="S21" s="141">
        <v>180</v>
      </c>
      <c r="T21" s="141">
        <v>100</v>
      </c>
      <c r="U21" s="141">
        <v>370</v>
      </c>
      <c r="V21" s="141">
        <v>20</v>
      </c>
      <c r="W21" s="141"/>
      <c r="X21" s="141">
        <v>480</v>
      </c>
      <c r="Y21" s="141">
        <v>35</v>
      </c>
      <c r="Z21" s="156">
        <v>2270</v>
      </c>
      <c r="AA21" s="156"/>
      <c r="AB21" s="156">
        <v>251</v>
      </c>
      <c r="AC21" s="156">
        <v>500</v>
      </c>
      <c r="AD21" s="156">
        <v>90</v>
      </c>
      <c r="AE21" s="156">
        <v>30</v>
      </c>
      <c r="AF21" s="156">
        <v>40</v>
      </c>
    </row>
    <row r="22" spans="1:32" s="5" customFormat="1" ht="28.5" customHeight="1" hidden="1" outlineLevel="1">
      <c r="A22" s="18" t="s">
        <v>6</v>
      </c>
      <c r="B22" s="9"/>
      <c r="C22" s="9">
        <f>SUM(E22:AF22)</f>
        <v>0</v>
      </c>
      <c r="D22" s="19" t="e">
        <f t="shared" si="0"/>
        <v>#DIV/0!</v>
      </c>
      <c r="E22" s="58"/>
      <c r="F22" s="58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130"/>
      <c r="Z22" s="131"/>
      <c r="AA22" s="131"/>
      <c r="AB22" s="131"/>
      <c r="AC22" s="131"/>
      <c r="AD22" s="131"/>
      <c r="AE22" s="131"/>
      <c r="AF22" s="131"/>
    </row>
    <row r="23" spans="1:32" s="5" customFormat="1" ht="29.25" customHeight="1" hidden="1" outlineLevel="1">
      <c r="A23" s="18" t="s">
        <v>5</v>
      </c>
      <c r="B23" s="19">
        <f aca="true" t="shared" si="5" ref="B23:Y23">B22/B21</f>
        <v>0</v>
      </c>
      <c r="C23" s="19">
        <f t="shared" si="5"/>
        <v>0</v>
      </c>
      <c r="D23" s="19" t="e">
        <f t="shared" si="5"/>
        <v>#DIV/0!</v>
      </c>
      <c r="E23" s="20" t="e">
        <f t="shared" si="5"/>
        <v>#DIV/0!</v>
      </c>
      <c r="F23" s="20">
        <f t="shared" si="5"/>
        <v>0</v>
      </c>
      <c r="G23" s="20" t="e">
        <f t="shared" si="5"/>
        <v>#DIV/0!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 t="e">
        <f t="shared" si="5"/>
        <v>#DIV/0!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0">
        <f t="shared" si="5"/>
        <v>0</v>
      </c>
      <c r="R23" s="20" t="e">
        <f t="shared" si="5"/>
        <v>#DIV/0!</v>
      </c>
      <c r="S23" s="20">
        <f t="shared" si="5"/>
        <v>0</v>
      </c>
      <c r="T23" s="20">
        <f t="shared" si="5"/>
        <v>0</v>
      </c>
      <c r="U23" s="20">
        <f t="shared" si="5"/>
        <v>0</v>
      </c>
      <c r="V23" s="20">
        <f t="shared" si="5"/>
        <v>0</v>
      </c>
      <c r="W23" s="20" t="e">
        <f t="shared" si="5"/>
        <v>#DIV/0!</v>
      </c>
      <c r="X23" s="20">
        <f t="shared" si="5"/>
        <v>0</v>
      </c>
      <c r="Y23" s="118">
        <f t="shared" si="5"/>
        <v>0</v>
      </c>
      <c r="Z23" s="118">
        <f aca="true" t="shared" si="6" ref="Z23:AF23">Z22/Z21</f>
        <v>0</v>
      </c>
      <c r="AA23" s="118" t="e">
        <f t="shared" si="6"/>
        <v>#DIV/0!</v>
      </c>
      <c r="AB23" s="118">
        <f t="shared" si="6"/>
        <v>0</v>
      </c>
      <c r="AC23" s="118">
        <f t="shared" si="6"/>
        <v>0</v>
      </c>
      <c r="AD23" s="118">
        <f t="shared" si="6"/>
        <v>0</v>
      </c>
      <c r="AE23" s="118">
        <f t="shared" si="6"/>
        <v>0</v>
      </c>
      <c r="AF23" s="118">
        <f t="shared" si="6"/>
        <v>0</v>
      </c>
    </row>
    <row r="24" spans="1:32" s="5" customFormat="1" ht="0.75" customHeight="1" hidden="1" outlineLevel="1">
      <c r="A24" s="133" t="s">
        <v>19</v>
      </c>
      <c r="B24" s="9">
        <v>0</v>
      </c>
      <c r="C24" s="134">
        <f>SUM(E24:AF24)</f>
        <v>3011</v>
      </c>
      <c r="D24" s="19" t="e">
        <f t="shared" si="0"/>
        <v>#DIV/0!</v>
      </c>
      <c r="E24" s="58"/>
      <c r="F24" s="58">
        <v>100</v>
      </c>
      <c r="G24" s="91"/>
      <c r="H24" s="91"/>
      <c r="I24" s="91">
        <v>50</v>
      </c>
      <c r="J24" s="91">
        <v>50</v>
      </c>
      <c r="K24" s="91">
        <v>160</v>
      </c>
      <c r="L24" s="91">
        <v>175</v>
      </c>
      <c r="M24" s="91">
        <v>160</v>
      </c>
      <c r="N24" s="91">
        <v>182</v>
      </c>
      <c r="O24" s="91">
        <v>100</v>
      </c>
      <c r="P24" s="91">
        <v>280</v>
      </c>
      <c r="Q24" s="91">
        <v>145</v>
      </c>
      <c r="R24" s="91"/>
      <c r="S24" s="91">
        <v>100</v>
      </c>
      <c r="T24" s="91">
        <v>50</v>
      </c>
      <c r="U24" s="91">
        <v>190</v>
      </c>
      <c r="V24" s="91">
        <v>20</v>
      </c>
      <c r="W24" s="91"/>
      <c r="X24" s="91">
        <v>150</v>
      </c>
      <c r="Y24" s="117"/>
      <c r="Z24" s="131">
        <v>680</v>
      </c>
      <c r="AA24" s="131">
        <v>0</v>
      </c>
      <c r="AB24" s="131">
        <v>150</v>
      </c>
      <c r="AC24" s="131">
        <v>155</v>
      </c>
      <c r="AD24" s="131">
        <v>99</v>
      </c>
      <c r="AE24" s="131">
        <v>15</v>
      </c>
      <c r="AF24" s="131"/>
    </row>
    <row r="25" spans="1:32" s="5" customFormat="1" ht="29.25" customHeight="1" hidden="1" outlineLevel="1">
      <c r="A25" s="8" t="s">
        <v>10</v>
      </c>
      <c r="B25" s="9"/>
      <c r="C25" s="9">
        <v>8993</v>
      </c>
      <c r="D25" s="19" t="e">
        <f t="shared" si="0"/>
        <v>#DIV/0!</v>
      </c>
      <c r="E25" s="73"/>
      <c r="F25" s="7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119"/>
      <c r="Z25" s="131"/>
      <c r="AA25" s="131"/>
      <c r="AB25" s="131"/>
      <c r="AC25" s="131"/>
      <c r="AD25" s="131"/>
      <c r="AE25" s="131"/>
      <c r="AF25" s="131"/>
    </row>
    <row r="26" spans="1:32" s="5" customFormat="1" ht="29.25" customHeight="1" hidden="1" outlineLevel="1">
      <c r="A26" s="22" t="s">
        <v>12</v>
      </c>
      <c r="B26" s="9">
        <v>0</v>
      </c>
      <c r="C26" s="9">
        <f>SUM(E26:AF26)</f>
        <v>0</v>
      </c>
      <c r="D26" s="19" t="e">
        <f t="shared" si="0"/>
        <v>#DIV/0!</v>
      </c>
      <c r="E26" s="73"/>
      <c r="F26" s="7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119"/>
      <c r="Z26" s="110"/>
      <c r="AA26" s="110"/>
      <c r="AB26" s="110"/>
      <c r="AC26" s="110"/>
      <c r="AD26" s="110"/>
      <c r="AE26" s="110"/>
      <c r="AF26" s="110"/>
    </row>
    <row r="27" spans="1:32" s="5" customFormat="1" ht="29.25" customHeight="1" hidden="1" outlineLevel="1">
      <c r="A27" s="15" t="s">
        <v>5</v>
      </c>
      <c r="B27" s="19" t="e">
        <f>B26/B25</f>
        <v>#DIV/0!</v>
      </c>
      <c r="C27" s="19">
        <f>C26/C25</f>
        <v>0</v>
      </c>
      <c r="D27" s="19" t="e">
        <f>D26/D25</f>
        <v>#DIV/0!</v>
      </c>
      <c r="E27" s="20" t="e">
        <f>E26/E25</f>
        <v>#DIV/0!</v>
      </c>
      <c r="F27" s="20" t="e">
        <f aca="true" t="shared" si="7" ref="F27:Y27">F26/F25</f>
        <v>#DIV/0!</v>
      </c>
      <c r="G27" s="20" t="e">
        <f t="shared" si="7"/>
        <v>#DIV/0!</v>
      </c>
      <c r="H27" s="20" t="e">
        <f t="shared" si="7"/>
        <v>#DIV/0!</v>
      </c>
      <c r="I27" s="20" t="e">
        <f t="shared" si="7"/>
        <v>#DIV/0!</v>
      </c>
      <c r="J27" s="20" t="e">
        <f t="shared" si="7"/>
        <v>#DIV/0!</v>
      </c>
      <c r="K27" s="20" t="e">
        <f t="shared" si="7"/>
        <v>#DIV/0!</v>
      </c>
      <c r="L27" s="20" t="e">
        <f t="shared" si="7"/>
        <v>#DIV/0!</v>
      </c>
      <c r="M27" s="20" t="e">
        <f t="shared" si="7"/>
        <v>#DIV/0!</v>
      </c>
      <c r="N27" s="20" t="e">
        <f t="shared" si="7"/>
        <v>#DIV/0!</v>
      </c>
      <c r="O27" s="20" t="e">
        <f t="shared" si="7"/>
        <v>#DIV/0!</v>
      </c>
      <c r="P27" s="20" t="e">
        <f t="shared" si="7"/>
        <v>#DIV/0!</v>
      </c>
      <c r="Q27" s="20" t="e">
        <f t="shared" si="7"/>
        <v>#DIV/0!</v>
      </c>
      <c r="R27" s="20" t="e">
        <f t="shared" si="7"/>
        <v>#DIV/0!</v>
      </c>
      <c r="S27" s="20" t="e">
        <f t="shared" si="7"/>
        <v>#DIV/0!</v>
      </c>
      <c r="T27" s="20" t="e">
        <f t="shared" si="7"/>
        <v>#DIV/0!</v>
      </c>
      <c r="U27" s="20" t="e">
        <f t="shared" si="7"/>
        <v>#DIV/0!</v>
      </c>
      <c r="V27" s="20" t="e">
        <f t="shared" si="7"/>
        <v>#DIV/0!</v>
      </c>
      <c r="W27" s="20" t="e">
        <f t="shared" si="7"/>
        <v>#DIV/0!</v>
      </c>
      <c r="X27" s="20" t="e">
        <f t="shared" si="7"/>
        <v>#DIV/0!</v>
      </c>
      <c r="Y27" s="118" t="e">
        <f t="shared" si="7"/>
        <v>#DIV/0!</v>
      </c>
      <c r="Z27" s="118" t="e">
        <f aca="true" t="shared" si="8" ref="Z27:AF27">Z26/Z25</f>
        <v>#DIV/0!</v>
      </c>
      <c r="AA27" s="118" t="e">
        <f t="shared" si="8"/>
        <v>#DIV/0!</v>
      </c>
      <c r="AB27" s="118" t="e">
        <f t="shared" si="8"/>
        <v>#DIV/0!</v>
      </c>
      <c r="AC27" s="118" t="e">
        <f t="shared" si="8"/>
        <v>#DIV/0!</v>
      </c>
      <c r="AD27" s="118" t="e">
        <f t="shared" si="8"/>
        <v>#DIV/0!</v>
      </c>
      <c r="AE27" s="118" t="e">
        <f t="shared" si="8"/>
        <v>#DIV/0!</v>
      </c>
      <c r="AF27" s="118" t="e">
        <f t="shared" si="8"/>
        <v>#DIV/0!</v>
      </c>
    </row>
    <row r="28" spans="1:32" s="183" customFormat="1" ht="29.25" customHeight="1" hidden="1" outlineLevel="1">
      <c r="A28" s="180" t="s">
        <v>105</v>
      </c>
      <c r="B28" s="147"/>
      <c r="C28" s="148">
        <f>SUM(E28:AF28)</f>
        <v>6145</v>
      </c>
      <c r="D28" s="149" t="e">
        <f t="shared" si="0"/>
        <v>#DIV/0!</v>
      </c>
      <c r="E28" s="181"/>
      <c r="F28" s="181"/>
      <c r="G28" s="182"/>
      <c r="H28" s="182">
        <v>455</v>
      </c>
      <c r="I28" s="182">
        <v>199</v>
      </c>
      <c r="J28" s="182">
        <v>250</v>
      </c>
      <c r="K28" s="182"/>
      <c r="L28" s="182"/>
      <c r="M28" s="182">
        <v>100</v>
      </c>
      <c r="N28" s="182">
        <v>280</v>
      </c>
      <c r="O28" s="182">
        <v>280</v>
      </c>
      <c r="P28" s="182">
        <v>310</v>
      </c>
      <c r="Q28" s="182">
        <v>280</v>
      </c>
      <c r="R28" s="182"/>
      <c r="S28" s="182">
        <v>180</v>
      </c>
      <c r="T28" s="182"/>
      <c r="U28" s="182">
        <v>370</v>
      </c>
      <c r="V28" s="182"/>
      <c r="W28" s="182"/>
      <c r="X28" s="182">
        <v>480</v>
      </c>
      <c r="Y28" s="182"/>
      <c r="Z28" s="182">
        <v>2150</v>
      </c>
      <c r="AA28" s="182"/>
      <c r="AB28" s="182">
        <v>251</v>
      </c>
      <c r="AC28" s="182">
        <v>400</v>
      </c>
      <c r="AD28" s="182">
        <v>90</v>
      </c>
      <c r="AE28" s="182">
        <v>30</v>
      </c>
      <c r="AF28" s="182">
        <v>40</v>
      </c>
    </row>
    <row r="29" spans="1:32" s="71" customFormat="1" ht="24.75" customHeight="1" hidden="1" outlineLevel="1">
      <c r="A29" s="27" t="s">
        <v>15</v>
      </c>
      <c r="B29" s="59">
        <f aca="true" t="shared" si="9" ref="B29:AF29">B28/B21</f>
        <v>0</v>
      </c>
      <c r="C29" s="59">
        <f t="shared" si="9"/>
        <v>0.8703966005665722</v>
      </c>
      <c r="D29" s="60" t="e">
        <f t="shared" si="9"/>
        <v>#DIV/0!</v>
      </c>
      <c r="E29" s="60" t="e">
        <f t="shared" si="9"/>
        <v>#DIV/0!</v>
      </c>
      <c r="F29" s="60">
        <f t="shared" si="9"/>
        <v>0</v>
      </c>
      <c r="G29" s="60" t="e">
        <f t="shared" si="9"/>
        <v>#DIV/0!</v>
      </c>
      <c r="H29" s="60">
        <f t="shared" si="9"/>
        <v>1</v>
      </c>
      <c r="I29" s="60">
        <f t="shared" si="9"/>
        <v>1</v>
      </c>
      <c r="J29" s="60">
        <f t="shared" si="9"/>
        <v>0.5952380952380952</v>
      </c>
      <c r="K29" s="60">
        <f t="shared" si="9"/>
        <v>0</v>
      </c>
      <c r="L29" s="60" t="e">
        <f t="shared" si="9"/>
        <v>#DIV/0!</v>
      </c>
      <c r="M29" s="60">
        <f t="shared" si="9"/>
        <v>1</v>
      </c>
      <c r="N29" s="60">
        <f t="shared" si="9"/>
        <v>1</v>
      </c>
      <c r="O29" s="60">
        <f t="shared" si="9"/>
        <v>0.8</v>
      </c>
      <c r="P29" s="60">
        <f t="shared" si="9"/>
        <v>1</v>
      </c>
      <c r="Q29" s="60">
        <f t="shared" si="9"/>
        <v>1</v>
      </c>
      <c r="R29" s="60" t="e">
        <f t="shared" si="9"/>
        <v>#DIV/0!</v>
      </c>
      <c r="S29" s="60">
        <f t="shared" si="9"/>
        <v>1</v>
      </c>
      <c r="T29" s="60">
        <f t="shared" si="9"/>
        <v>0</v>
      </c>
      <c r="U29" s="60">
        <f t="shared" si="9"/>
        <v>1</v>
      </c>
      <c r="V29" s="60">
        <f t="shared" si="9"/>
        <v>0</v>
      </c>
      <c r="W29" s="60" t="e">
        <f t="shared" si="9"/>
        <v>#DIV/0!</v>
      </c>
      <c r="X29" s="60">
        <f t="shared" si="9"/>
        <v>1</v>
      </c>
      <c r="Y29" s="120">
        <f t="shared" si="9"/>
        <v>0</v>
      </c>
      <c r="Z29" s="120">
        <f t="shared" si="9"/>
        <v>0.947136563876652</v>
      </c>
      <c r="AA29" s="120" t="e">
        <f t="shared" si="9"/>
        <v>#DIV/0!</v>
      </c>
      <c r="AB29" s="120">
        <f t="shared" si="9"/>
        <v>1</v>
      </c>
      <c r="AC29" s="120">
        <f t="shared" si="9"/>
        <v>0.8</v>
      </c>
      <c r="AD29" s="120">
        <f t="shared" si="9"/>
        <v>1</v>
      </c>
      <c r="AE29" s="120">
        <f t="shared" si="9"/>
        <v>1</v>
      </c>
      <c r="AF29" s="120">
        <f t="shared" si="9"/>
        <v>1</v>
      </c>
    </row>
    <row r="30" spans="1:32" s="183" customFormat="1" ht="29.25" customHeight="1" hidden="1" outlineLevel="1">
      <c r="A30" s="180" t="s">
        <v>133</v>
      </c>
      <c r="B30" s="147"/>
      <c r="C30" s="147">
        <f>SUM(E30:AF30)</f>
        <v>1398</v>
      </c>
      <c r="D30" s="149" t="e">
        <f t="shared" si="0"/>
        <v>#DIV/0!</v>
      </c>
      <c r="E30" s="181"/>
      <c r="F30" s="181"/>
      <c r="G30" s="182"/>
      <c r="H30" s="182">
        <v>400</v>
      </c>
      <c r="I30" s="182">
        <v>98</v>
      </c>
      <c r="J30" s="182">
        <v>50</v>
      </c>
      <c r="K30" s="182"/>
      <c r="L30" s="182"/>
      <c r="M30" s="182">
        <v>100</v>
      </c>
      <c r="N30" s="182"/>
      <c r="O30" s="182"/>
      <c r="P30" s="182">
        <v>160</v>
      </c>
      <c r="Q30" s="182">
        <v>110</v>
      </c>
      <c r="R30" s="182"/>
      <c r="S30" s="182"/>
      <c r="T30" s="182"/>
      <c r="U30" s="182"/>
      <c r="V30" s="182"/>
      <c r="W30" s="182"/>
      <c r="X30" s="182">
        <v>80</v>
      </c>
      <c r="Y30" s="182"/>
      <c r="Z30" s="182">
        <v>280</v>
      </c>
      <c r="AA30" s="182"/>
      <c r="AB30" s="182">
        <v>120</v>
      </c>
      <c r="AC30" s="182"/>
      <c r="AD30" s="182"/>
      <c r="AE30" s="182"/>
      <c r="AF30" s="182"/>
    </row>
    <row r="31" spans="1:32" s="5" customFormat="1" ht="23.25" customHeight="1" hidden="1" outlineLevel="1">
      <c r="A31" s="22" t="s">
        <v>15</v>
      </c>
      <c r="B31" s="23" t="e">
        <f aca="true" t="shared" si="10" ref="B31:X31">B30/B25</f>
        <v>#DIV/0!</v>
      </c>
      <c r="C31" s="23">
        <f t="shared" si="10"/>
        <v>0.15545424218836873</v>
      </c>
      <c r="D31" s="23" t="e">
        <f t="shared" si="10"/>
        <v>#DIV/0!</v>
      </c>
      <c r="E31" s="24" t="e">
        <f t="shared" si="10"/>
        <v>#DIV/0!</v>
      </c>
      <c r="F31" s="24" t="e">
        <f t="shared" si="10"/>
        <v>#DIV/0!</v>
      </c>
      <c r="G31" s="24" t="e">
        <f t="shared" si="10"/>
        <v>#DIV/0!</v>
      </c>
      <c r="H31" s="24" t="e">
        <f t="shared" si="10"/>
        <v>#DIV/0!</v>
      </c>
      <c r="I31" s="24" t="e">
        <f t="shared" si="10"/>
        <v>#DIV/0!</v>
      </c>
      <c r="J31" s="24" t="e">
        <f t="shared" si="10"/>
        <v>#DIV/0!</v>
      </c>
      <c r="K31" s="24" t="e">
        <f t="shared" si="10"/>
        <v>#DIV/0!</v>
      </c>
      <c r="L31" s="24" t="e">
        <f t="shared" si="10"/>
        <v>#DIV/0!</v>
      </c>
      <c r="M31" s="24" t="e">
        <f t="shared" si="10"/>
        <v>#DIV/0!</v>
      </c>
      <c r="N31" s="24" t="e">
        <f t="shared" si="10"/>
        <v>#DIV/0!</v>
      </c>
      <c r="O31" s="24" t="e">
        <f t="shared" si="10"/>
        <v>#DIV/0!</v>
      </c>
      <c r="P31" s="24" t="e">
        <f t="shared" si="10"/>
        <v>#DIV/0!</v>
      </c>
      <c r="Q31" s="24" t="e">
        <f t="shared" si="10"/>
        <v>#DIV/0!</v>
      </c>
      <c r="R31" s="24" t="e">
        <f t="shared" si="10"/>
        <v>#DIV/0!</v>
      </c>
      <c r="S31" s="24" t="e">
        <f t="shared" si="10"/>
        <v>#DIV/0!</v>
      </c>
      <c r="T31" s="24" t="e">
        <f t="shared" si="10"/>
        <v>#DIV/0!</v>
      </c>
      <c r="U31" s="24" t="e">
        <f t="shared" si="10"/>
        <v>#DIV/0!</v>
      </c>
      <c r="V31" s="24" t="e">
        <f t="shared" si="10"/>
        <v>#DIV/0!</v>
      </c>
      <c r="W31" s="24" t="e">
        <f t="shared" si="10"/>
        <v>#DIV/0!</v>
      </c>
      <c r="X31" s="24" t="e">
        <f t="shared" si="10"/>
        <v>#DIV/0!</v>
      </c>
      <c r="Y31" s="24" t="e">
        <f aca="true" t="shared" si="11" ref="Y31:AF31">Y30/Y25</f>
        <v>#DIV/0!</v>
      </c>
      <c r="Z31" s="24" t="e">
        <f t="shared" si="11"/>
        <v>#DIV/0!</v>
      </c>
      <c r="AA31" s="24" t="e">
        <f t="shared" si="11"/>
        <v>#DIV/0!</v>
      </c>
      <c r="AB31" s="24" t="e">
        <f t="shared" si="11"/>
        <v>#DIV/0!</v>
      </c>
      <c r="AC31" s="24" t="e">
        <f t="shared" si="11"/>
        <v>#DIV/0!</v>
      </c>
      <c r="AD31" s="24" t="e">
        <f t="shared" si="11"/>
        <v>#DIV/0!</v>
      </c>
      <c r="AE31" s="24" t="e">
        <f t="shared" si="11"/>
        <v>#DIV/0!</v>
      </c>
      <c r="AF31" s="24" t="e">
        <f t="shared" si="11"/>
        <v>#DIV/0!</v>
      </c>
    </row>
    <row r="32" spans="1:32" s="5" customFormat="1" ht="29.25" customHeight="1" hidden="1" outlineLevel="1">
      <c r="A32" s="18" t="s">
        <v>162</v>
      </c>
      <c r="B32" s="9">
        <v>0</v>
      </c>
      <c r="C32" s="48"/>
      <c r="D32" s="19" t="e">
        <f t="shared" si="0"/>
        <v>#DIV/0!</v>
      </c>
      <c r="E32" s="58"/>
      <c r="F32" s="58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17"/>
      <c r="Z32" s="110"/>
      <c r="AA32" s="110"/>
      <c r="AB32" s="110"/>
      <c r="AC32" s="110"/>
      <c r="AD32" s="110"/>
      <c r="AE32" s="110"/>
      <c r="AF32" s="110"/>
    </row>
    <row r="33" spans="1:32" s="5" customFormat="1" ht="29.25" customHeight="1" hidden="1" outlineLevel="1">
      <c r="A33" s="15" t="s">
        <v>15</v>
      </c>
      <c r="B33" s="19">
        <f aca="true" t="shared" si="12" ref="B33:Y33">B32/B21</f>
        <v>0</v>
      </c>
      <c r="C33" s="19">
        <f t="shared" si="12"/>
        <v>0</v>
      </c>
      <c r="D33" s="19" t="e">
        <f t="shared" si="12"/>
        <v>#DIV/0!</v>
      </c>
      <c r="E33" s="20" t="e">
        <f t="shared" si="12"/>
        <v>#DIV/0!</v>
      </c>
      <c r="F33" s="20">
        <f t="shared" si="12"/>
        <v>0</v>
      </c>
      <c r="G33" s="20" t="e">
        <f t="shared" si="12"/>
        <v>#DIV/0!</v>
      </c>
      <c r="H33" s="20">
        <f t="shared" si="12"/>
        <v>0</v>
      </c>
      <c r="I33" s="20">
        <f t="shared" si="12"/>
        <v>0</v>
      </c>
      <c r="J33" s="20">
        <f t="shared" si="12"/>
        <v>0</v>
      </c>
      <c r="K33" s="20">
        <f t="shared" si="12"/>
        <v>0</v>
      </c>
      <c r="L33" s="20" t="e">
        <f t="shared" si="12"/>
        <v>#DIV/0!</v>
      </c>
      <c r="M33" s="20">
        <f t="shared" si="12"/>
        <v>0</v>
      </c>
      <c r="N33" s="20">
        <f t="shared" si="12"/>
        <v>0</v>
      </c>
      <c r="O33" s="20">
        <f t="shared" si="12"/>
        <v>0</v>
      </c>
      <c r="P33" s="20">
        <f t="shared" si="12"/>
        <v>0</v>
      </c>
      <c r="Q33" s="20">
        <f t="shared" si="12"/>
        <v>0</v>
      </c>
      <c r="R33" s="20" t="e">
        <f t="shared" si="12"/>
        <v>#DIV/0!</v>
      </c>
      <c r="S33" s="20">
        <f t="shared" si="12"/>
        <v>0</v>
      </c>
      <c r="T33" s="20">
        <f t="shared" si="12"/>
        <v>0</v>
      </c>
      <c r="U33" s="20">
        <f t="shared" si="12"/>
        <v>0</v>
      </c>
      <c r="V33" s="20">
        <f t="shared" si="12"/>
        <v>0</v>
      </c>
      <c r="W33" s="20" t="e">
        <f t="shared" si="12"/>
        <v>#DIV/0!</v>
      </c>
      <c r="X33" s="20">
        <f t="shared" si="12"/>
        <v>0</v>
      </c>
      <c r="Y33" s="118">
        <f t="shared" si="12"/>
        <v>0</v>
      </c>
      <c r="Z33" s="118">
        <f aca="true" t="shared" si="13" ref="Z33:AF33">Z32/Z21</f>
        <v>0</v>
      </c>
      <c r="AA33" s="118" t="e">
        <f t="shared" si="13"/>
        <v>#DIV/0!</v>
      </c>
      <c r="AB33" s="118">
        <f t="shared" si="13"/>
        <v>0</v>
      </c>
      <c r="AC33" s="118">
        <f t="shared" si="13"/>
        <v>0</v>
      </c>
      <c r="AD33" s="118">
        <f t="shared" si="13"/>
        <v>0</v>
      </c>
      <c r="AE33" s="118">
        <f t="shared" si="13"/>
        <v>0</v>
      </c>
      <c r="AF33" s="118">
        <f t="shared" si="13"/>
        <v>0</v>
      </c>
    </row>
    <row r="34" spans="1:32" s="183" customFormat="1" ht="29.25" customHeight="1" hidden="1" outlineLevel="1">
      <c r="A34" s="185" t="s">
        <v>106</v>
      </c>
      <c r="B34" s="147">
        <v>0</v>
      </c>
      <c r="C34" s="148">
        <v>7850</v>
      </c>
      <c r="D34" s="149" t="e">
        <f t="shared" si="0"/>
        <v>#DIV/0!</v>
      </c>
      <c r="E34" s="181"/>
      <c r="F34" s="181">
        <v>290</v>
      </c>
      <c r="G34" s="182"/>
      <c r="H34" s="182">
        <v>280</v>
      </c>
      <c r="I34" s="182">
        <v>220</v>
      </c>
      <c r="J34" s="182">
        <v>350</v>
      </c>
      <c r="K34" s="182"/>
      <c r="L34" s="182"/>
      <c r="M34" s="182">
        <v>290</v>
      </c>
      <c r="N34" s="182">
        <v>20</v>
      </c>
      <c r="O34" s="182"/>
      <c r="P34" s="182">
        <v>360</v>
      </c>
      <c r="Q34" s="182">
        <v>320</v>
      </c>
      <c r="R34" s="182"/>
      <c r="S34" s="182">
        <v>260</v>
      </c>
      <c r="T34" s="182">
        <v>210</v>
      </c>
      <c r="U34" s="182">
        <v>280</v>
      </c>
      <c r="V34" s="182">
        <v>80</v>
      </c>
      <c r="W34" s="182"/>
      <c r="X34" s="182">
        <v>80</v>
      </c>
      <c r="Y34" s="186">
        <v>40</v>
      </c>
      <c r="Z34" s="187">
        <v>550</v>
      </c>
      <c r="AA34" s="187"/>
      <c r="AB34" s="187">
        <v>210</v>
      </c>
      <c r="AC34" s="187">
        <v>350</v>
      </c>
      <c r="AD34" s="187"/>
      <c r="AE34" s="187">
        <v>50</v>
      </c>
      <c r="AF34" s="187">
        <v>20</v>
      </c>
    </row>
    <row r="35" spans="1:32" s="5" customFormat="1" ht="29.25" customHeight="1" hidden="1" outlineLevel="1">
      <c r="A35" s="15" t="s">
        <v>15</v>
      </c>
      <c r="B35" s="19" t="e">
        <f aca="true" t="shared" si="14" ref="B35:Y35">B34/B25</f>
        <v>#DIV/0!</v>
      </c>
      <c r="C35" s="19">
        <f t="shared" si="14"/>
        <v>0.8729011453352608</v>
      </c>
      <c r="D35" s="19" t="e">
        <f t="shared" si="14"/>
        <v>#DIV/0!</v>
      </c>
      <c r="E35" s="20" t="e">
        <f t="shared" si="14"/>
        <v>#DIV/0!</v>
      </c>
      <c r="F35" s="20" t="e">
        <f t="shared" si="14"/>
        <v>#DIV/0!</v>
      </c>
      <c r="G35" s="20" t="e">
        <f t="shared" si="14"/>
        <v>#DIV/0!</v>
      </c>
      <c r="H35" s="20" t="e">
        <f t="shared" si="14"/>
        <v>#DIV/0!</v>
      </c>
      <c r="I35" s="20" t="e">
        <f t="shared" si="14"/>
        <v>#DIV/0!</v>
      </c>
      <c r="J35" s="20" t="e">
        <f t="shared" si="14"/>
        <v>#DIV/0!</v>
      </c>
      <c r="K35" s="20" t="e">
        <f t="shared" si="14"/>
        <v>#DIV/0!</v>
      </c>
      <c r="L35" s="20" t="e">
        <f t="shared" si="14"/>
        <v>#DIV/0!</v>
      </c>
      <c r="M35" s="20" t="e">
        <f t="shared" si="14"/>
        <v>#DIV/0!</v>
      </c>
      <c r="N35" s="20" t="e">
        <f t="shared" si="14"/>
        <v>#DIV/0!</v>
      </c>
      <c r="O35" s="20" t="e">
        <f t="shared" si="14"/>
        <v>#DIV/0!</v>
      </c>
      <c r="P35" s="20" t="e">
        <f t="shared" si="14"/>
        <v>#DIV/0!</v>
      </c>
      <c r="Q35" s="20" t="e">
        <f t="shared" si="14"/>
        <v>#DIV/0!</v>
      </c>
      <c r="R35" s="20" t="e">
        <f t="shared" si="14"/>
        <v>#DIV/0!</v>
      </c>
      <c r="S35" s="20" t="e">
        <f t="shared" si="14"/>
        <v>#DIV/0!</v>
      </c>
      <c r="T35" s="20" t="e">
        <f t="shared" si="14"/>
        <v>#DIV/0!</v>
      </c>
      <c r="U35" s="20" t="e">
        <f t="shared" si="14"/>
        <v>#DIV/0!</v>
      </c>
      <c r="V35" s="20" t="e">
        <f t="shared" si="14"/>
        <v>#DIV/0!</v>
      </c>
      <c r="W35" s="20" t="e">
        <f t="shared" si="14"/>
        <v>#DIV/0!</v>
      </c>
      <c r="X35" s="20" t="e">
        <f t="shared" si="14"/>
        <v>#DIV/0!</v>
      </c>
      <c r="Y35" s="118" t="e">
        <f t="shared" si="14"/>
        <v>#DIV/0!</v>
      </c>
      <c r="Z35" s="118" t="e">
        <f aca="true" t="shared" si="15" ref="Z35:AF35">Z34/Z25</f>
        <v>#DIV/0!</v>
      </c>
      <c r="AA35" s="118" t="e">
        <f t="shared" si="15"/>
        <v>#DIV/0!</v>
      </c>
      <c r="AB35" s="118" t="e">
        <f t="shared" si="15"/>
        <v>#DIV/0!</v>
      </c>
      <c r="AC35" s="118" t="e">
        <f t="shared" si="15"/>
        <v>#DIV/0!</v>
      </c>
      <c r="AD35" s="118" t="e">
        <f t="shared" si="15"/>
        <v>#DIV/0!</v>
      </c>
      <c r="AE35" s="118" t="e">
        <f t="shared" si="15"/>
        <v>#DIV/0!</v>
      </c>
      <c r="AF35" s="118" t="e">
        <f t="shared" si="15"/>
        <v>#DIV/0!</v>
      </c>
    </row>
    <row r="36" spans="1:32" s="5" customFormat="1" ht="29.25" customHeight="1" hidden="1" outlineLevel="1">
      <c r="A36" s="179" t="s">
        <v>7</v>
      </c>
      <c r="B36" s="175"/>
      <c r="C36" s="169">
        <v>10250</v>
      </c>
      <c r="D36" s="170" t="e">
        <f>C36/B36</f>
        <v>#DIV/0!</v>
      </c>
      <c r="E36" s="171"/>
      <c r="F36" s="171">
        <v>300</v>
      </c>
      <c r="G36" s="172"/>
      <c r="H36" s="172">
        <v>350</v>
      </c>
      <c r="I36" s="172">
        <v>350</v>
      </c>
      <c r="J36" s="172">
        <v>300</v>
      </c>
      <c r="K36" s="172"/>
      <c r="L36" s="172"/>
      <c r="M36" s="172">
        <v>600</v>
      </c>
      <c r="N36" s="172">
        <v>250</v>
      </c>
      <c r="O36" s="172">
        <v>400</v>
      </c>
      <c r="P36" s="172">
        <v>600</v>
      </c>
      <c r="Q36" s="172">
        <v>550</v>
      </c>
      <c r="R36" s="172"/>
      <c r="S36" s="172">
        <v>250</v>
      </c>
      <c r="T36" s="172">
        <v>310</v>
      </c>
      <c r="U36" s="172">
        <v>580</v>
      </c>
      <c r="V36" s="172">
        <v>40</v>
      </c>
      <c r="W36" s="172"/>
      <c r="X36" s="172">
        <v>600</v>
      </c>
      <c r="Y36" s="172">
        <v>50</v>
      </c>
      <c r="Z36" s="173">
        <v>3100</v>
      </c>
      <c r="AA36" s="173"/>
      <c r="AB36" s="173">
        <v>450</v>
      </c>
      <c r="AC36" s="173">
        <v>850</v>
      </c>
      <c r="AD36" s="173">
        <v>200</v>
      </c>
      <c r="AE36" s="173">
        <v>50</v>
      </c>
      <c r="AF36" s="173">
        <v>50</v>
      </c>
    </row>
    <row r="37" spans="1:32" s="183" customFormat="1" ht="29.25" customHeight="1" hidden="1" outlineLevel="1">
      <c r="A37" s="185" t="s">
        <v>107</v>
      </c>
      <c r="B37" s="147"/>
      <c r="C37" s="148">
        <v>10250</v>
      </c>
      <c r="D37" s="149" t="e">
        <f t="shared" si="0"/>
        <v>#DIV/0!</v>
      </c>
      <c r="E37" s="181"/>
      <c r="F37" s="181">
        <v>300</v>
      </c>
      <c r="G37" s="182"/>
      <c r="H37" s="182">
        <v>350</v>
      </c>
      <c r="I37" s="182">
        <v>350</v>
      </c>
      <c r="J37" s="182">
        <v>300</v>
      </c>
      <c r="K37" s="182"/>
      <c r="L37" s="182"/>
      <c r="M37" s="182">
        <v>600</v>
      </c>
      <c r="N37" s="182">
        <v>250</v>
      </c>
      <c r="O37" s="182">
        <v>400</v>
      </c>
      <c r="P37" s="182">
        <v>595</v>
      </c>
      <c r="Q37" s="182">
        <v>550</v>
      </c>
      <c r="R37" s="182"/>
      <c r="S37" s="182">
        <v>250</v>
      </c>
      <c r="T37" s="182">
        <v>310</v>
      </c>
      <c r="U37" s="182">
        <v>580</v>
      </c>
      <c r="V37" s="182">
        <v>40</v>
      </c>
      <c r="W37" s="188"/>
      <c r="X37" s="188">
        <v>600</v>
      </c>
      <c r="Y37" s="188">
        <v>50</v>
      </c>
      <c r="Z37" s="188">
        <v>3100</v>
      </c>
      <c r="AA37" s="188"/>
      <c r="AB37" s="188">
        <v>450</v>
      </c>
      <c r="AC37" s="188">
        <v>850</v>
      </c>
      <c r="AD37" s="188">
        <v>200</v>
      </c>
      <c r="AE37" s="188">
        <v>50</v>
      </c>
      <c r="AF37" s="188">
        <v>50</v>
      </c>
    </row>
    <row r="38" spans="1:32" s="5" customFormat="1" ht="29.25" customHeight="1" hidden="1" outlineLevel="1">
      <c r="A38" s="15" t="s">
        <v>1</v>
      </c>
      <c r="B38" s="19" t="e">
        <f aca="true" t="shared" si="16" ref="B38:Y38">B37/B36</f>
        <v>#DIV/0!</v>
      </c>
      <c r="C38" s="19">
        <f t="shared" si="16"/>
        <v>1</v>
      </c>
      <c r="D38" s="19" t="e">
        <f t="shared" si="16"/>
        <v>#DIV/0!</v>
      </c>
      <c r="E38" s="20" t="e">
        <f t="shared" si="16"/>
        <v>#DIV/0!</v>
      </c>
      <c r="F38" s="20">
        <f t="shared" si="16"/>
        <v>1</v>
      </c>
      <c r="G38" s="20" t="e">
        <f t="shared" si="16"/>
        <v>#DIV/0!</v>
      </c>
      <c r="H38" s="20">
        <f t="shared" si="16"/>
        <v>1</v>
      </c>
      <c r="I38" s="20">
        <f t="shared" si="16"/>
        <v>1</v>
      </c>
      <c r="J38" s="20">
        <f t="shared" si="16"/>
        <v>1</v>
      </c>
      <c r="K38" s="20" t="e">
        <f t="shared" si="16"/>
        <v>#DIV/0!</v>
      </c>
      <c r="L38" s="20" t="e">
        <f t="shared" si="16"/>
        <v>#DIV/0!</v>
      </c>
      <c r="M38" s="20">
        <f t="shared" si="16"/>
        <v>1</v>
      </c>
      <c r="N38" s="20">
        <f t="shared" si="16"/>
        <v>1</v>
      </c>
      <c r="O38" s="20">
        <f t="shared" si="16"/>
        <v>1</v>
      </c>
      <c r="P38" s="20">
        <f t="shared" si="16"/>
        <v>0.9916666666666667</v>
      </c>
      <c r="Q38" s="20">
        <f t="shared" si="16"/>
        <v>1</v>
      </c>
      <c r="R38" s="20" t="e">
        <f t="shared" si="16"/>
        <v>#DIV/0!</v>
      </c>
      <c r="S38" s="20">
        <f t="shared" si="16"/>
        <v>1</v>
      </c>
      <c r="T38" s="20">
        <f t="shared" si="16"/>
        <v>1</v>
      </c>
      <c r="U38" s="20">
        <f t="shared" si="16"/>
        <v>1</v>
      </c>
      <c r="V38" s="20">
        <f t="shared" si="16"/>
        <v>1</v>
      </c>
      <c r="W38" s="20" t="e">
        <f t="shared" si="16"/>
        <v>#DIV/0!</v>
      </c>
      <c r="X38" s="20">
        <f t="shared" si="16"/>
        <v>1</v>
      </c>
      <c r="Y38" s="118">
        <f t="shared" si="16"/>
        <v>1</v>
      </c>
      <c r="Z38" s="118">
        <f aca="true" t="shared" si="17" ref="Z38:AF38">Z37/Z36</f>
        <v>1</v>
      </c>
      <c r="AA38" s="118" t="e">
        <f t="shared" si="17"/>
        <v>#DIV/0!</v>
      </c>
      <c r="AB38" s="118">
        <f t="shared" si="17"/>
        <v>1</v>
      </c>
      <c r="AC38" s="118">
        <f t="shared" si="17"/>
        <v>1</v>
      </c>
      <c r="AD38" s="118">
        <f t="shared" si="17"/>
        <v>1</v>
      </c>
      <c r="AE38" s="118">
        <f t="shared" si="17"/>
        <v>1</v>
      </c>
      <c r="AF38" s="118">
        <f t="shared" si="17"/>
        <v>1</v>
      </c>
    </row>
    <row r="39" spans="1:32" s="183" customFormat="1" ht="29.25" customHeight="1" hidden="1" outlineLevel="1">
      <c r="A39" s="189" t="s">
        <v>18</v>
      </c>
      <c r="B39" s="147"/>
      <c r="C39" s="148">
        <f>SUM(E39:AF39)</f>
        <v>10250</v>
      </c>
      <c r="D39" s="149" t="e">
        <f t="shared" si="0"/>
        <v>#DIV/0!</v>
      </c>
      <c r="E39" s="181"/>
      <c r="F39" s="181">
        <v>250</v>
      </c>
      <c r="G39" s="182"/>
      <c r="H39" s="182">
        <v>350</v>
      </c>
      <c r="I39" s="182">
        <v>350</v>
      </c>
      <c r="J39" s="182">
        <v>300</v>
      </c>
      <c r="K39" s="182"/>
      <c r="L39" s="182"/>
      <c r="M39" s="182">
        <v>600</v>
      </c>
      <c r="N39" s="182">
        <v>290</v>
      </c>
      <c r="O39" s="182">
        <v>350</v>
      </c>
      <c r="P39" s="182">
        <v>595</v>
      </c>
      <c r="Q39" s="182">
        <v>550</v>
      </c>
      <c r="R39" s="182"/>
      <c r="S39" s="182">
        <v>250</v>
      </c>
      <c r="T39" s="182">
        <v>300</v>
      </c>
      <c r="U39" s="182">
        <v>780</v>
      </c>
      <c r="V39" s="182">
        <v>75</v>
      </c>
      <c r="W39" s="182"/>
      <c r="X39" s="182">
        <v>600</v>
      </c>
      <c r="Y39" s="182">
        <v>40</v>
      </c>
      <c r="Z39" s="182">
        <v>2910</v>
      </c>
      <c r="AA39" s="182">
        <v>200</v>
      </c>
      <c r="AB39" s="182">
        <v>500</v>
      </c>
      <c r="AC39" s="182">
        <v>500</v>
      </c>
      <c r="AD39" s="182">
        <v>240</v>
      </c>
      <c r="AE39" s="182">
        <v>80</v>
      </c>
      <c r="AF39" s="182">
        <v>140</v>
      </c>
    </row>
    <row r="40" spans="1:32" s="4" customFormat="1" ht="35.25" customHeight="1" hidden="1" collapsed="1">
      <c r="A40" s="8" t="s">
        <v>13</v>
      </c>
      <c r="B40" s="9"/>
      <c r="C40" s="167">
        <f>SUM(E40:AF40)</f>
        <v>8500</v>
      </c>
      <c r="D40" s="19" t="e">
        <f t="shared" si="0"/>
        <v>#DIV/0!</v>
      </c>
      <c r="E40" s="56"/>
      <c r="F40" s="56">
        <v>300</v>
      </c>
      <c r="G40" s="88">
        <v>0</v>
      </c>
      <c r="H40" s="88">
        <v>300</v>
      </c>
      <c r="I40" s="88">
        <v>325</v>
      </c>
      <c r="J40" s="88">
        <v>400</v>
      </c>
      <c r="K40" s="88"/>
      <c r="L40" s="88">
        <v>350</v>
      </c>
      <c r="M40" s="88">
        <v>470</v>
      </c>
      <c r="N40" s="88">
        <v>220</v>
      </c>
      <c r="O40" s="88">
        <v>500</v>
      </c>
      <c r="P40" s="88">
        <v>395</v>
      </c>
      <c r="Q40" s="88">
        <v>324</v>
      </c>
      <c r="R40" s="88"/>
      <c r="S40" s="88">
        <v>200</v>
      </c>
      <c r="T40" s="88">
        <v>210</v>
      </c>
      <c r="U40" s="88">
        <v>265</v>
      </c>
      <c r="V40" s="88">
        <v>110</v>
      </c>
      <c r="W40" s="88"/>
      <c r="X40" s="127">
        <v>321</v>
      </c>
      <c r="Y40" s="128">
        <v>50</v>
      </c>
      <c r="Z40" s="127">
        <v>2700</v>
      </c>
      <c r="AA40" s="127">
        <v>30</v>
      </c>
      <c r="AB40" s="127">
        <v>220</v>
      </c>
      <c r="AC40" s="127">
        <v>500</v>
      </c>
      <c r="AD40" s="127">
        <v>100</v>
      </c>
      <c r="AE40" s="127">
        <v>160</v>
      </c>
      <c r="AF40" s="127">
        <v>50</v>
      </c>
    </row>
    <row r="41" spans="1:32" s="192" customFormat="1" ht="27.75" customHeight="1">
      <c r="A41" s="190" t="s">
        <v>17</v>
      </c>
      <c r="B41" s="147"/>
      <c r="C41" s="144">
        <f>SUM(E41:AF41)</f>
        <v>8886</v>
      </c>
      <c r="D41" s="149" t="e">
        <f t="shared" si="0"/>
        <v>#DIV/0!</v>
      </c>
      <c r="E41" s="191"/>
      <c r="F41" s="191">
        <v>146</v>
      </c>
      <c r="G41" s="191"/>
      <c r="H41" s="191">
        <v>345</v>
      </c>
      <c r="I41" s="191">
        <v>318.5</v>
      </c>
      <c r="J41" s="191">
        <v>483</v>
      </c>
      <c r="K41" s="191"/>
      <c r="L41" s="191"/>
      <c r="M41" s="191">
        <v>470</v>
      </c>
      <c r="N41" s="191">
        <v>256</v>
      </c>
      <c r="O41" s="191">
        <v>219</v>
      </c>
      <c r="P41" s="191">
        <v>569</v>
      </c>
      <c r="Q41" s="191">
        <v>355</v>
      </c>
      <c r="R41" s="191"/>
      <c r="S41" s="191">
        <v>220</v>
      </c>
      <c r="T41" s="191">
        <v>210</v>
      </c>
      <c r="U41" s="191">
        <v>230</v>
      </c>
      <c r="V41" s="191">
        <v>100</v>
      </c>
      <c r="W41" s="191"/>
      <c r="X41" s="191">
        <v>545</v>
      </c>
      <c r="Y41" s="191">
        <v>77</v>
      </c>
      <c r="Z41" s="191">
        <v>2830</v>
      </c>
      <c r="AA41" s="191">
        <v>140</v>
      </c>
      <c r="AB41" s="191">
        <v>454</v>
      </c>
      <c r="AC41" s="191">
        <v>500</v>
      </c>
      <c r="AD41" s="191">
        <v>167</v>
      </c>
      <c r="AE41" s="191">
        <v>105</v>
      </c>
      <c r="AF41" s="191">
        <v>146.5</v>
      </c>
    </row>
    <row r="42" spans="1:32" s="4" customFormat="1" ht="29.25" customHeight="1" hidden="1">
      <c r="A42" s="15" t="s">
        <v>1</v>
      </c>
      <c r="B42" s="16"/>
      <c r="C42" s="16">
        <f>C41/C40</f>
        <v>1.0454117647058823</v>
      </c>
      <c r="D42" s="19"/>
      <c r="E42" s="61"/>
      <c r="F42" s="61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121"/>
      <c r="Z42" s="110"/>
      <c r="AA42" s="110"/>
      <c r="AB42" s="110"/>
      <c r="AC42" s="110"/>
      <c r="AD42" s="110"/>
      <c r="AE42" s="110"/>
      <c r="AF42" s="110"/>
    </row>
    <row r="43" spans="1:32" s="4" customFormat="1" ht="24" customHeight="1" hidden="1" outlineLevel="1">
      <c r="A43" s="27" t="s">
        <v>102</v>
      </c>
      <c r="B43" s="9"/>
      <c r="C43" s="48">
        <f>SUM(E43:AF43)</f>
        <v>1931</v>
      </c>
      <c r="D43" s="19" t="e">
        <f t="shared" si="0"/>
        <v>#DIV/0!</v>
      </c>
      <c r="E43" s="52"/>
      <c r="F43" s="52"/>
      <c r="G43" s="95"/>
      <c r="H43" s="95">
        <v>100</v>
      </c>
      <c r="I43" s="95">
        <v>140</v>
      </c>
      <c r="J43" s="95">
        <v>120</v>
      </c>
      <c r="K43" s="95"/>
      <c r="L43" s="95"/>
      <c r="M43" s="95">
        <v>180</v>
      </c>
      <c r="N43" s="95">
        <v>70</v>
      </c>
      <c r="O43" s="95">
        <v>180</v>
      </c>
      <c r="P43" s="95">
        <v>171</v>
      </c>
      <c r="Q43" s="95">
        <v>100</v>
      </c>
      <c r="R43" s="95"/>
      <c r="S43" s="95">
        <v>50</v>
      </c>
      <c r="T43" s="95">
        <v>80</v>
      </c>
      <c r="U43" s="95"/>
      <c r="V43" s="95"/>
      <c r="W43" s="95"/>
      <c r="X43" s="95">
        <v>170</v>
      </c>
      <c r="Y43" s="132"/>
      <c r="Z43" s="131"/>
      <c r="AA43" s="131">
        <v>80</v>
      </c>
      <c r="AB43" s="131">
        <v>200</v>
      </c>
      <c r="AC43" s="131">
        <v>150</v>
      </c>
      <c r="AD43" s="131">
        <v>40</v>
      </c>
      <c r="AE43" s="131"/>
      <c r="AF43" s="131">
        <v>100</v>
      </c>
    </row>
    <row r="44" spans="1:32" s="4" customFormat="1" ht="29.25" customHeight="1" hidden="1" outlineLevel="1">
      <c r="A44" s="27" t="s">
        <v>100</v>
      </c>
      <c r="B44" s="9"/>
      <c r="C44" s="48">
        <f>SUM(E44:AF44)</f>
        <v>4158</v>
      </c>
      <c r="D44" s="19"/>
      <c r="E44" s="58"/>
      <c r="F44" s="58">
        <v>138</v>
      </c>
      <c r="G44" s="91"/>
      <c r="H44" s="91">
        <v>100</v>
      </c>
      <c r="I44" s="91">
        <v>140</v>
      </c>
      <c r="J44" s="91">
        <v>120</v>
      </c>
      <c r="K44" s="91"/>
      <c r="L44" s="91"/>
      <c r="M44" s="91">
        <v>200</v>
      </c>
      <c r="N44" s="91">
        <v>70</v>
      </c>
      <c r="O44" s="91">
        <v>30</v>
      </c>
      <c r="P44" s="91">
        <v>305</v>
      </c>
      <c r="Q44" s="91">
        <v>120</v>
      </c>
      <c r="R44" s="91"/>
      <c r="S44" s="91">
        <v>60</v>
      </c>
      <c r="T44" s="91">
        <v>50</v>
      </c>
      <c r="U44" s="91">
        <v>200</v>
      </c>
      <c r="V44" s="91">
        <v>75</v>
      </c>
      <c r="W44" s="91"/>
      <c r="X44" s="91">
        <v>150</v>
      </c>
      <c r="Y44" s="130"/>
      <c r="Z44" s="131">
        <v>1950</v>
      </c>
      <c r="AA44" s="131">
        <v>80</v>
      </c>
      <c r="AB44" s="131">
        <v>100</v>
      </c>
      <c r="AC44" s="131">
        <v>150</v>
      </c>
      <c r="AD44" s="131">
        <v>40</v>
      </c>
      <c r="AE44" s="131">
        <v>80</v>
      </c>
      <c r="AF44" s="131"/>
    </row>
    <row r="45" spans="1:32" s="4" customFormat="1" ht="29.25" customHeight="1" hidden="1" outlineLevel="1">
      <c r="A45" s="27" t="s">
        <v>103</v>
      </c>
      <c r="B45" s="9"/>
      <c r="C45" s="48">
        <f>SUM(E45:AF45)</f>
        <v>0</v>
      </c>
      <c r="D45" s="19" t="e">
        <f t="shared" si="0"/>
        <v>#DIV/0!</v>
      </c>
      <c r="E45" s="52"/>
      <c r="F45" s="52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132"/>
      <c r="Z45" s="131"/>
      <c r="AA45" s="131"/>
      <c r="AB45" s="131"/>
      <c r="AC45" s="131"/>
      <c r="AD45" s="131"/>
      <c r="AE45" s="131"/>
      <c r="AF45" s="131"/>
    </row>
    <row r="46" spans="1:32" s="4" customFormat="1" ht="29.25" customHeight="1" hidden="1" outlineLevel="1">
      <c r="A46" s="27" t="s">
        <v>104</v>
      </c>
      <c r="B46" s="9"/>
      <c r="C46" s="48">
        <f>SUM(E46:AF46)</f>
        <v>290</v>
      </c>
      <c r="D46" s="19" t="e">
        <f t="shared" si="0"/>
        <v>#DIV/0!</v>
      </c>
      <c r="E46" s="58"/>
      <c r="F46" s="58"/>
      <c r="G46" s="91"/>
      <c r="H46" s="91"/>
      <c r="I46" s="91"/>
      <c r="J46" s="91"/>
      <c r="K46" s="91"/>
      <c r="L46" s="91"/>
      <c r="M46" s="91">
        <v>10</v>
      </c>
      <c r="N46" s="91">
        <v>20</v>
      </c>
      <c r="O46" s="91"/>
      <c r="P46" s="91">
        <v>93</v>
      </c>
      <c r="Q46" s="91">
        <v>7</v>
      </c>
      <c r="R46" s="91"/>
      <c r="S46" s="91"/>
      <c r="T46" s="91"/>
      <c r="U46" s="91"/>
      <c r="V46" s="91"/>
      <c r="W46" s="91"/>
      <c r="X46" s="91">
        <v>120</v>
      </c>
      <c r="Y46" s="130"/>
      <c r="Z46" s="131">
        <v>40</v>
      </c>
      <c r="AA46" s="131"/>
      <c r="AB46" s="131"/>
      <c r="AC46" s="131"/>
      <c r="AD46" s="131"/>
      <c r="AE46" s="131"/>
      <c r="AF46" s="131"/>
    </row>
    <row r="47" spans="1:32" s="4" customFormat="1" ht="29.25" customHeight="1" hidden="1">
      <c r="A47" s="53" t="s">
        <v>171</v>
      </c>
      <c r="B47" s="9"/>
      <c r="C47" s="9">
        <f aca="true" t="shared" si="18" ref="C47:C54">SUM(E47:Y47)</f>
        <v>40</v>
      </c>
      <c r="D47" s="19" t="e">
        <f t="shared" si="0"/>
        <v>#DIV/0!</v>
      </c>
      <c r="E47" s="58"/>
      <c r="F47" s="58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>
        <v>40</v>
      </c>
      <c r="Y47" s="117"/>
      <c r="Z47" s="110"/>
      <c r="AA47" s="110"/>
      <c r="AB47" s="110"/>
      <c r="AC47" s="110"/>
      <c r="AD47" s="110"/>
      <c r="AE47" s="110"/>
      <c r="AF47" s="110"/>
    </row>
    <row r="48" spans="1:32" s="4" customFormat="1" ht="29.25" customHeight="1" hidden="1">
      <c r="A48" s="53" t="s">
        <v>124</v>
      </c>
      <c r="B48" s="9"/>
      <c r="C48" s="9">
        <f t="shared" si="18"/>
        <v>0</v>
      </c>
      <c r="D48" s="19"/>
      <c r="E48" s="52"/>
      <c r="F48" s="52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122"/>
      <c r="Z48" s="110"/>
      <c r="AA48" s="110"/>
      <c r="AB48" s="110"/>
      <c r="AC48" s="110"/>
      <c r="AD48" s="110"/>
      <c r="AE48" s="110"/>
      <c r="AF48" s="110"/>
    </row>
    <row r="49" spans="1:32" s="4" customFormat="1" ht="47.25" customHeight="1" hidden="1">
      <c r="A49" s="53" t="s">
        <v>123</v>
      </c>
      <c r="B49" s="9"/>
      <c r="C49" s="9">
        <f t="shared" si="18"/>
        <v>0</v>
      </c>
      <c r="D49" s="19" t="e">
        <f t="shared" si="0"/>
        <v>#DIV/0!</v>
      </c>
      <c r="E49" s="74"/>
      <c r="F49" s="74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123"/>
      <c r="Z49" s="110"/>
      <c r="AA49" s="110"/>
      <c r="AB49" s="110"/>
      <c r="AC49" s="110"/>
      <c r="AD49" s="110"/>
      <c r="AE49" s="110"/>
      <c r="AF49" s="110"/>
    </row>
    <row r="50" spans="1:32" s="208" customFormat="1" ht="26.25" customHeight="1" outlineLevel="1">
      <c r="A50" s="203" t="s">
        <v>32</v>
      </c>
      <c r="B50" s="138"/>
      <c r="C50" s="144">
        <f>SUM(E50:AF50)</f>
        <v>10210</v>
      </c>
      <c r="D50" s="139" t="e">
        <f t="shared" si="0"/>
        <v>#DIV/0!</v>
      </c>
      <c r="E50" s="204"/>
      <c r="F50" s="204">
        <v>100</v>
      </c>
      <c r="G50" s="205"/>
      <c r="H50" s="205">
        <v>250</v>
      </c>
      <c r="I50" s="205">
        <v>450</v>
      </c>
      <c r="J50" s="205">
        <v>350</v>
      </c>
      <c r="K50" s="205"/>
      <c r="L50" s="205"/>
      <c r="M50" s="205">
        <v>410</v>
      </c>
      <c r="N50" s="205">
        <v>500</v>
      </c>
      <c r="O50" s="205">
        <v>350</v>
      </c>
      <c r="P50" s="205">
        <v>750</v>
      </c>
      <c r="Q50" s="205">
        <v>600</v>
      </c>
      <c r="R50" s="205"/>
      <c r="S50" s="205">
        <v>200</v>
      </c>
      <c r="T50" s="205">
        <v>100</v>
      </c>
      <c r="U50" s="205">
        <v>500</v>
      </c>
      <c r="V50" s="205"/>
      <c r="W50" s="205"/>
      <c r="X50" s="205">
        <v>800</v>
      </c>
      <c r="Y50" s="206"/>
      <c r="Z50" s="207">
        <v>3200</v>
      </c>
      <c r="AA50" s="207"/>
      <c r="AB50" s="207">
        <v>600</v>
      </c>
      <c r="AC50" s="207">
        <v>500</v>
      </c>
      <c r="AD50" s="207">
        <v>300</v>
      </c>
      <c r="AE50" s="207">
        <v>100</v>
      </c>
      <c r="AF50" s="207">
        <v>150</v>
      </c>
    </row>
    <row r="51" spans="1:32" s="4" customFormat="1" ht="29.25" customHeight="1" hidden="1" outlineLevel="1">
      <c r="A51" s="65" t="s">
        <v>113</v>
      </c>
      <c r="B51" s="19"/>
      <c r="C51" s="19">
        <f>C50/C41</f>
        <v>1.1489984244879585</v>
      </c>
      <c r="D51" s="19"/>
      <c r="E51" s="75"/>
      <c r="F51" s="75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124"/>
      <c r="Z51" s="110"/>
      <c r="AA51" s="110"/>
      <c r="AB51" s="110"/>
      <c r="AC51" s="110"/>
      <c r="AD51" s="110"/>
      <c r="AE51" s="110"/>
      <c r="AF51" s="110"/>
    </row>
    <row r="52" spans="1:32" s="4" customFormat="1" ht="29.25" customHeight="1" hidden="1" outlineLevel="1">
      <c r="A52" s="63" t="s">
        <v>111</v>
      </c>
      <c r="B52" s="9"/>
      <c r="C52" s="39">
        <f t="shared" si="18"/>
        <v>0</v>
      </c>
      <c r="D52" s="19" t="e">
        <f t="shared" si="0"/>
        <v>#DIV/0!</v>
      </c>
      <c r="E52" s="52"/>
      <c r="F52" s="52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122"/>
      <c r="Z52" s="110"/>
      <c r="AA52" s="110"/>
      <c r="AB52" s="110"/>
      <c r="AC52" s="110"/>
      <c r="AD52" s="110"/>
      <c r="AE52" s="110"/>
      <c r="AF52" s="110"/>
    </row>
    <row r="53" spans="1:32" s="4" customFormat="1" ht="29.25" customHeight="1" hidden="1" outlineLevel="1">
      <c r="A53" s="64" t="s">
        <v>112</v>
      </c>
      <c r="B53" s="9"/>
      <c r="C53" s="39">
        <f t="shared" si="18"/>
        <v>0</v>
      </c>
      <c r="D53" s="19" t="e">
        <f t="shared" si="0"/>
        <v>#DIV/0!</v>
      </c>
      <c r="E53" s="52"/>
      <c r="F53" s="52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122"/>
      <c r="Z53" s="110"/>
      <c r="AA53" s="110"/>
      <c r="AB53" s="110"/>
      <c r="AC53" s="110"/>
      <c r="AD53" s="110"/>
      <c r="AE53" s="110"/>
      <c r="AF53" s="110"/>
    </row>
    <row r="54" spans="1:32" s="4" customFormat="1" ht="27" customHeight="1" outlineLevel="1">
      <c r="A54" s="33" t="s">
        <v>33</v>
      </c>
      <c r="B54" s="9"/>
      <c r="C54" s="39">
        <f t="shared" si="18"/>
        <v>650</v>
      </c>
      <c r="D54" s="19" t="e">
        <f t="shared" si="0"/>
        <v>#DIV/0!</v>
      </c>
      <c r="E54" s="52"/>
      <c r="F54" s="52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>
        <v>650</v>
      </c>
      <c r="Y54" s="122"/>
      <c r="Z54" s="110"/>
      <c r="AA54" s="110"/>
      <c r="AB54" s="110"/>
      <c r="AC54" s="110"/>
      <c r="AD54" s="110"/>
      <c r="AE54" s="110"/>
      <c r="AF54" s="110"/>
    </row>
    <row r="55" spans="1:32" s="4" customFormat="1" ht="29.25" customHeight="1">
      <c r="A55" s="28" t="s">
        <v>20</v>
      </c>
      <c r="B55" s="9"/>
      <c r="C55" s="9">
        <f>SUM(E55:AF55)</f>
        <v>1540</v>
      </c>
      <c r="D55" s="19" t="e">
        <f t="shared" si="0"/>
        <v>#DIV/0!</v>
      </c>
      <c r="E55" s="52"/>
      <c r="F55" s="52">
        <v>40</v>
      </c>
      <c r="G55" s="95"/>
      <c r="H55" s="95">
        <v>40</v>
      </c>
      <c r="I55" s="95">
        <v>40</v>
      </c>
      <c r="J55" s="95">
        <v>50</v>
      </c>
      <c r="K55" s="95"/>
      <c r="L55" s="95"/>
      <c r="M55" s="95">
        <v>50</v>
      </c>
      <c r="N55" s="95"/>
      <c r="O55" s="95">
        <v>70</v>
      </c>
      <c r="P55" s="95">
        <v>45</v>
      </c>
      <c r="Q55" s="95">
        <v>100</v>
      </c>
      <c r="R55" s="95"/>
      <c r="S55" s="95">
        <v>15</v>
      </c>
      <c r="T55" s="95">
        <v>50</v>
      </c>
      <c r="U55" s="95">
        <v>90</v>
      </c>
      <c r="V55" s="95"/>
      <c r="W55" s="95">
        <v>20</v>
      </c>
      <c r="X55" s="95">
        <v>150</v>
      </c>
      <c r="Y55" s="122"/>
      <c r="Z55" s="95">
        <v>150</v>
      </c>
      <c r="AA55" s="95">
        <v>20</v>
      </c>
      <c r="AB55" s="95">
        <v>230</v>
      </c>
      <c r="AC55" s="95">
        <v>150</v>
      </c>
      <c r="AD55" s="95">
        <v>110</v>
      </c>
      <c r="AE55" s="95">
        <v>20</v>
      </c>
      <c r="AF55" s="95">
        <v>100</v>
      </c>
    </row>
    <row r="56" spans="1:32" s="192" customFormat="1" ht="28.5" customHeight="1">
      <c r="A56" s="190" t="s">
        <v>21</v>
      </c>
      <c r="B56" s="147" t="s">
        <v>30</v>
      </c>
      <c r="C56" s="144">
        <f>SUM(E56:AF56)</f>
        <v>1608</v>
      </c>
      <c r="D56" s="149" t="e">
        <f t="shared" si="0"/>
        <v>#VALUE!</v>
      </c>
      <c r="E56" s="193"/>
      <c r="F56" s="193"/>
      <c r="G56" s="188">
        <v>62</v>
      </c>
      <c r="H56" s="188">
        <v>60</v>
      </c>
      <c r="I56" s="188">
        <v>40</v>
      </c>
      <c r="J56" s="188">
        <v>113</v>
      </c>
      <c r="K56" s="188"/>
      <c r="L56" s="188"/>
      <c r="M56" s="188">
        <v>40</v>
      </c>
      <c r="N56" s="188"/>
      <c r="O56" s="188"/>
      <c r="P56" s="188">
        <v>45</v>
      </c>
      <c r="Q56" s="188">
        <v>102</v>
      </c>
      <c r="R56" s="188"/>
      <c r="S56" s="188">
        <v>20</v>
      </c>
      <c r="T56" s="188">
        <v>50</v>
      </c>
      <c r="U56" s="188">
        <v>90</v>
      </c>
      <c r="V56" s="188"/>
      <c r="W56" s="188">
        <v>35</v>
      </c>
      <c r="X56" s="188">
        <v>175</v>
      </c>
      <c r="Y56" s="194"/>
      <c r="Z56" s="182">
        <v>100</v>
      </c>
      <c r="AA56" s="182"/>
      <c r="AB56" s="182">
        <v>245</v>
      </c>
      <c r="AC56" s="182">
        <v>210</v>
      </c>
      <c r="AD56" s="182">
        <v>109</v>
      </c>
      <c r="AE56" s="182">
        <v>8</v>
      </c>
      <c r="AF56" s="182">
        <v>104</v>
      </c>
    </row>
    <row r="57" spans="1:32" s="4" customFormat="1" ht="27" customHeight="1">
      <c r="A57" s="27" t="s">
        <v>1</v>
      </c>
      <c r="B57" s="16"/>
      <c r="C57" s="16">
        <f>C56/C55</f>
        <v>1.044155844155844</v>
      </c>
      <c r="D57" s="19"/>
      <c r="E57" s="61"/>
      <c r="F57" s="61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121"/>
      <c r="Z57" s="129"/>
      <c r="AA57" s="129"/>
      <c r="AB57" s="129"/>
      <c r="AC57" s="129"/>
      <c r="AD57" s="129"/>
      <c r="AE57" s="129"/>
      <c r="AF57" s="129"/>
    </row>
    <row r="58" spans="1:32" s="4" customFormat="1" ht="29.25" customHeight="1" hidden="1">
      <c r="A58" s="53" t="s">
        <v>166</v>
      </c>
      <c r="B58" s="54"/>
      <c r="C58" s="9">
        <v>1778</v>
      </c>
      <c r="D58" s="19" t="e">
        <f t="shared" si="0"/>
        <v>#DIV/0!</v>
      </c>
      <c r="E58" s="13"/>
      <c r="F58" s="13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117"/>
      <c r="Z58" s="110"/>
      <c r="AA58" s="110"/>
      <c r="AB58" s="110"/>
      <c r="AC58" s="110"/>
      <c r="AD58" s="110"/>
      <c r="AE58" s="110"/>
      <c r="AF58" s="110"/>
    </row>
    <row r="59" spans="1:32" s="4" customFormat="1" ht="29.25" customHeight="1" hidden="1">
      <c r="A59" s="53" t="s">
        <v>167</v>
      </c>
      <c r="B59" s="54"/>
      <c r="C59" s="54">
        <f>C56/C58</f>
        <v>0.9043869516310461</v>
      </c>
      <c r="D59" s="19"/>
      <c r="E59" s="35"/>
      <c r="F59" s="35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125"/>
      <c r="Z59" s="110"/>
      <c r="AA59" s="110"/>
      <c r="AB59" s="110"/>
      <c r="AC59" s="110"/>
      <c r="AD59" s="110"/>
      <c r="AE59" s="110"/>
      <c r="AF59" s="110"/>
    </row>
    <row r="60" spans="1:32" s="4" customFormat="1" ht="24.75" customHeight="1">
      <c r="A60" s="33" t="s">
        <v>38</v>
      </c>
      <c r="B60" s="9"/>
      <c r="C60" s="48">
        <f aca="true" t="shared" si="19" ref="C60:C65">SUM(E60:AF60)</f>
        <v>1492</v>
      </c>
      <c r="D60" s="19" t="e">
        <f t="shared" si="0"/>
        <v>#DIV/0!</v>
      </c>
      <c r="E60" s="14"/>
      <c r="F60" s="14"/>
      <c r="G60" s="95">
        <v>20</v>
      </c>
      <c r="H60" s="95">
        <v>50</v>
      </c>
      <c r="I60" s="95">
        <v>40</v>
      </c>
      <c r="J60" s="95">
        <v>113</v>
      </c>
      <c r="K60" s="95"/>
      <c r="L60" s="95"/>
      <c r="M60" s="95">
        <v>40</v>
      </c>
      <c r="N60" s="95"/>
      <c r="O60" s="95"/>
      <c r="P60" s="95">
        <v>45</v>
      </c>
      <c r="Q60" s="95">
        <v>102</v>
      </c>
      <c r="R60" s="95"/>
      <c r="S60" s="95">
        <v>20</v>
      </c>
      <c r="T60" s="95">
        <v>40</v>
      </c>
      <c r="U60" s="95">
        <v>90</v>
      </c>
      <c r="V60" s="95"/>
      <c r="W60" s="95">
        <v>35</v>
      </c>
      <c r="X60" s="95">
        <v>150</v>
      </c>
      <c r="Y60" s="122"/>
      <c r="Z60" s="201">
        <v>90</v>
      </c>
      <c r="AA60" s="201"/>
      <c r="AB60" s="201">
        <v>245</v>
      </c>
      <c r="AC60" s="201">
        <v>200</v>
      </c>
      <c r="AD60" s="201">
        <v>109</v>
      </c>
      <c r="AE60" s="201">
        <v>8</v>
      </c>
      <c r="AF60" s="201">
        <v>95</v>
      </c>
    </row>
    <row r="61" spans="1:32" s="4" customFormat="1" ht="29.25" customHeight="1" hidden="1">
      <c r="A61" s="28" t="s">
        <v>22</v>
      </c>
      <c r="B61" s="9"/>
      <c r="C61" s="48">
        <f t="shared" si="19"/>
        <v>0</v>
      </c>
      <c r="D61" s="19"/>
      <c r="E61" s="14"/>
      <c r="F61" s="14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122"/>
      <c r="Z61" s="201"/>
      <c r="AA61" s="201"/>
      <c r="AB61" s="201"/>
      <c r="AC61" s="201"/>
      <c r="AD61" s="201"/>
      <c r="AE61" s="201"/>
      <c r="AF61" s="201"/>
    </row>
    <row r="62" spans="1:32" s="4" customFormat="1" ht="29.25" customHeight="1" hidden="1">
      <c r="A62" s="29" t="s">
        <v>23</v>
      </c>
      <c r="B62" s="9"/>
      <c r="C62" s="48">
        <f t="shared" si="19"/>
        <v>0</v>
      </c>
      <c r="D62" s="19" t="e">
        <f t="shared" si="0"/>
        <v>#DIV/0!</v>
      </c>
      <c r="E62" s="14"/>
      <c r="F62" s="14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122"/>
      <c r="Z62" s="201"/>
      <c r="AA62" s="201"/>
      <c r="AB62" s="201"/>
      <c r="AC62" s="201"/>
      <c r="AD62" s="201"/>
      <c r="AE62" s="201"/>
      <c r="AF62" s="201"/>
    </row>
    <row r="63" spans="1:32" s="4" customFormat="1" ht="29.25" customHeight="1" hidden="1">
      <c r="A63" s="27" t="s">
        <v>1</v>
      </c>
      <c r="B63" s="16"/>
      <c r="C63" s="48">
        <f t="shared" si="19"/>
        <v>0</v>
      </c>
      <c r="D63" s="19"/>
      <c r="E63" s="14"/>
      <c r="F63" s="14"/>
      <c r="G63" s="97"/>
      <c r="H63" s="95"/>
      <c r="I63" s="95"/>
      <c r="J63" s="95"/>
      <c r="K63" s="95"/>
      <c r="L63" s="97"/>
      <c r="M63" s="95"/>
      <c r="N63" s="97"/>
      <c r="O63" s="95"/>
      <c r="P63" s="95"/>
      <c r="Q63" s="95"/>
      <c r="R63" s="95"/>
      <c r="S63" s="95"/>
      <c r="T63" s="95"/>
      <c r="U63" s="97"/>
      <c r="V63" s="95"/>
      <c r="W63" s="95"/>
      <c r="X63" s="97"/>
      <c r="Y63" s="122"/>
      <c r="Z63" s="201"/>
      <c r="AA63" s="201"/>
      <c r="AB63" s="201"/>
      <c r="AC63" s="201"/>
      <c r="AD63" s="201"/>
      <c r="AE63" s="201"/>
      <c r="AF63" s="201"/>
    </row>
    <row r="64" spans="1:32" s="4" customFormat="1" ht="29.25" customHeight="1" hidden="1" outlineLevel="1">
      <c r="A64" s="33" t="s">
        <v>36</v>
      </c>
      <c r="B64" s="9"/>
      <c r="C64" s="48">
        <f t="shared" si="19"/>
        <v>0</v>
      </c>
      <c r="D64" s="19" t="e">
        <f t="shared" si="0"/>
        <v>#DIV/0!</v>
      </c>
      <c r="E64" s="14"/>
      <c r="F64" s="14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122"/>
      <c r="Z64" s="201"/>
      <c r="AA64" s="201"/>
      <c r="AB64" s="201"/>
      <c r="AC64" s="201"/>
      <c r="AD64" s="201"/>
      <c r="AE64" s="201"/>
      <c r="AF64" s="201"/>
    </row>
    <row r="65" spans="1:32" s="4" customFormat="1" ht="29.25" customHeight="1" hidden="1" outlineLevel="1">
      <c r="A65" s="33" t="s">
        <v>37</v>
      </c>
      <c r="B65" s="9"/>
      <c r="C65" s="48">
        <f t="shared" si="19"/>
        <v>0</v>
      </c>
      <c r="D65" s="19" t="e">
        <f aca="true" t="shared" si="20" ref="D65:D76">C65/B65</f>
        <v>#DIV/0!</v>
      </c>
      <c r="E65" s="14"/>
      <c r="F65" s="14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122"/>
      <c r="Z65" s="201"/>
      <c r="AA65" s="201"/>
      <c r="AB65" s="201"/>
      <c r="AC65" s="201"/>
      <c r="AD65" s="201"/>
      <c r="AE65" s="201"/>
      <c r="AF65" s="201"/>
    </row>
    <row r="66" spans="1:32" s="4" customFormat="1" ht="29.25" customHeight="1" hidden="1" collapsed="1">
      <c r="A66" s="28" t="s">
        <v>24</v>
      </c>
      <c r="B66" s="9"/>
      <c r="C66" s="48">
        <v>15</v>
      </c>
      <c r="D66" s="19" t="e">
        <f t="shared" si="20"/>
        <v>#DIV/0!</v>
      </c>
      <c r="E66" s="14"/>
      <c r="F66" s="1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122"/>
      <c r="Z66" s="201"/>
      <c r="AA66" s="201"/>
      <c r="AB66" s="201"/>
      <c r="AC66" s="201"/>
      <c r="AD66" s="201"/>
      <c r="AE66" s="201"/>
      <c r="AF66" s="201"/>
    </row>
    <row r="67" spans="1:32" s="4" customFormat="1" ht="28.5" customHeight="1" hidden="1">
      <c r="A67" s="29" t="s">
        <v>25</v>
      </c>
      <c r="B67" s="9"/>
      <c r="C67" s="210">
        <f>SUM(E67:AF67)</f>
        <v>14.85</v>
      </c>
      <c r="D67" s="19" t="e">
        <f t="shared" si="20"/>
        <v>#DIV/0!</v>
      </c>
      <c r="E67" s="14"/>
      <c r="F67" s="14"/>
      <c r="G67" s="95"/>
      <c r="H67" s="95"/>
      <c r="I67" s="95">
        <v>1</v>
      </c>
      <c r="J67" s="95"/>
      <c r="K67" s="95"/>
      <c r="L67" s="95"/>
      <c r="M67" s="95"/>
      <c r="N67" s="95"/>
      <c r="O67" s="95"/>
      <c r="P67" s="95"/>
      <c r="Q67" s="95"/>
      <c r="R67" s="95"/>
      <c r="S67" s="95">
        <v>1</v>
      </c>
      <c r="T67" s="95"/>
      <c r="U67" s="95"/>
      <c r="V67" s="95"/>
      <c r="W67" s="95"/>
      <c r="X67" s="95">
        <v>9</v>
      </c>
      <c r="Y67" s="122"/>
      <c r="Z67" s="201"/>
      <c r="AA67" s="201"/>
      <c r="AB67" s="201"/>
      <c r="AC67" s="201"/>
      <c r="AD67" s="201"/>
      <c r="AE67" s="201">
        <v>3</v>
      </c>
      <c r="AF67" s="209">
        <v>0.85</v>
      </c>
    </row>
    <row r="68" spans="1:32" s="4" customFormat="1" ht="29.25" customHeight="1" hidden="1">
      <c r="A68" s="27" t="s">
        <v>1</v>
      </c>
      <c r="B68" s="16"/>
      <c r="C68" s="16">
        <f>C67/C66</f>
        <v>0.99</v>
      </c>
      <c r="D68" s="19"/>
      <c r="E68" s="17"/>
      <c r="F68" s="17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121"/>
      <c r="Z68" s="201"/>
      <c r="AA68" s="201"/>
      <c r="AB68" s="201"/>
      <c r="AC68" s="201"/>
      <c r="AD68" s="201"/>
      <c r="AE68" s="201"/>
      <c r="AF68" s="201"/>
    </row>
    <row r="69" spans="1:32" s="4" customFormat="1" ht="29.25" customHeight="1" hidden="1">
      <c r="A69" s="27" t="s">
        <v>26</v>
      </c>
      <c r="B69" s="9"/>
      <c r="C69" s="48">
        <f aca="true" t="shared" si="21" ref="C69:C74">SUM(E69:AF69)</f>
        <v>0</v>
      </c>
      <c r="D69" s="19" t="e">
        <f t="shared" si="20"/>
        <v>#DIV/0!</v>
      </c>
      <c r="E69" s="30"/>
      <c r="F69" s="30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116"/>
      <c r="Z69" s="201"/>
      <c r="AA69" s="201"/>
      <c r="AB69" s="201"/>
      <c r="AC69" s="201"/>
      <c r="AD69" s="201"/>
      <c r="AE69" s="201"/>
      <c r="AF69" s="201"/>
    </row>
    <row r="70" spans="1:32" s="4" customFormat="1" ht="29.25" customHeight="1" hidden="1">
      <c r="A70" s="27" t="s">
        <v>27</v>
      </c>
      <c r="B70" s="9"/>
      <c r="C70" s="48">
        <f t="shared" si="21"/>
        <v>1019</v>
      </c>
      <c r="D70" s="19" t="e">
        <f t="shared" si="20"/>
        <v>#DIV/0!</v>
      </c>
      <c r="E70" s="30"/>
      <c r="F70" s="30"/>
      <c r="G70" s="81"/>
      <c r="H70" s="81"/>
      <c r="I70" s="81"/>
      <c r="J70" s="81">
        <v>119</v>
      </c>
      <c r="K70" s="81"/>
      <c r="L70" s="81"/>
      <c r="M70" s="81"/>
      <c r="N70" s="81"/>
      <c r="O70" s="81"/>
      <c r="P70" s="81">
        <v>150</v>
      </c>
      <c r="Q70" s="81">
        <v>73</v>
      </c>
      <c r="R70" s="81"/>
      <c r="S70" s="81">
        <v>22</v>
      </c>
      <c r="T70" s="81"/>
      <c r="U70" s="81">
        <v>75</v>
      </c>
      <c r="V70" s="81"/>
      <c r="W70" s="81"/>
      <c r="X70" s="81"/>
      <c r="Y70" s="116"/>
      <c r="Z70" s="201">
        <v>550</v>
      </c>
      <c r="AA70" s="201"/>
      <c r="AB70" s="201">
        <v>30</v>
      </c>
      <c r="AC70" s="201"/>
      <c r="AD70" s="201"/>
      <c r="AE70" s="201"/>
      <c r="AF70" s="201"/>
    </row>
    <row r="71" spans="1:32" s="4" customFormat="1" ht="28.5" customHeight="1" hidden="1">
      <c r="A71" s="27" t="s">
        <v>28</v>
      </c>
      <c r="B71" s="9"/>
      <c r="C71" s="48">
        <f t="shared" si="21"/>
        <v>1491</v>
      </c>
      <c r="D71" s="19" t="e">
        <f t="shared" si="20"/>
        <v>#DIV/0!</v>
      </c>
      <c r="E71" s="30"/>
      <c r="F71" s="30"/>
      <c r="G71" s="81"/>
      <c r="H71" s="81">
        <v>50</v>
      </c>
      <c r="I71" s="81"/>
      <c r="J71" s="81">
        <v>100</v>
      </c>
      <c r="K71" s="81"/>
      <c r="L71" s="81"/>
      <c r="M71" s="81">
        <v>300</v>
      </c>
      <c r="N71" s="81"/>
      <c r="O71" s="81"/>
      <c r="P71" s="81">
        <v>310</v>
      </c>
      <c r="Q71" s="81">
        <v>185</v>
      </c>
      <c r="R71" s="81"/>
      <c r="S71" s="81">
        <v>50</v>
      </c>
      <c r="T71" s="81">
        <v>220</v>
      </c>
      <c r="U71" s="81">
        <v>74</v>
      </c>
      <c r="V71" s="81"/>
      <c r="W71" s="81"/>
      <c r="X71" s="81"/>
      <c r="Y71" s="81"/>
      <c r="Z71" s="202">
        <v>177</v>
      </c>
      <c r="AA71" s="202"/>
      <c r="AB71" s="202"/>
      <c r="AC71" s="202"/>
      <c r="AD71" s="202"/>
      <c r="AE71" s="202">
        <v>25</v>
      </c>
      <c r="AF71" s="202"/>
    </row>
    <row r="72" spans="1:32" s="4" customFormat="1" ht="29.25" customHeight="1" hidden="1">
      <c r="A72" s="27" t="s">
        <v>172</v>
      </c>
      <c r="B72" s="9"/>
      <c r="C72" s="48">
        <f t="shared" si="21"/>
        <v>1134.5</v>
      </c>
      <c r="D72" s="19" t="e">
        <f t="shared" si="20"/>
        <v>#DIV/0!</v>
      </c>
      <c r="E72" s="30"/>
      <c r="F72" s="30">
        <v>45</v>
      </c>
      <c r="G72" s="81"/>
      <c r="H72" s="81">
        <v>200</v>
      </c>
      <c r="I72" s="81">
        <v>23</v>
      </c>
      <c r="J72" s="81"/>
      <c r="K72" s="81"/>
      <c r="L72" s="81"/>
      <c r="M72" s="81">
        <v>250</v>
      </c>
      <c r="N72" s="81">
        <v>35</v>
      </c>
      <c r="O72" s="81"/>
      <c r="P72" s="81"/>
      <c r="Q72" s="81"/>
      <c r="R72" s="81"/>
      <c r="S72" s="81"/>
      <c r="T72" s="81"/>
      <c r="U72" s="81">
        <v>188</v>
      </c>
      <c r="V72" s="81"/>
      <c r="W72" s="81"/>
      <c r="X72" s="81"/>
      <c r="Y72" s="116"/>
      <c r="Z72" s="201">
        <v>300</v>
      </c>
      <c r="AA72" s="201"/>
      <c r="AB72" s="201">
        <v>55</v>
      </c>
      <c r="AC72" s="201"/>
      <c r="AD72" s="201"/>
      <c r="AE72" s="201">
        <v>25</v>
      </c>
      <c r="AF72" s="201">
        <v>13.5</v>
      </c>
    </row>
    <row r="73" spans="1:32" s="4" customFormat="1" ht="29.25" customHeight="1" hidden="1">
      <c r="A73" s="27" t="s">
        <v>31</v>
      </c>
      <c r="B73" s="9"/>
      <c r="C73" s="48">
        <f t="shared" si="21"/>
        <v>7</v>
      </c>
      <c r="D73" s="19" t="e">
        <f t="shared" si="20"/>
        <v>#DIV/0!</v>
      </c>
      <c r="E73" s="30"/>
      <c r="F73" s="30"/>
      <c r="G73" s="81"/>
      <c r="H73" s="81"/>
      <c r="I73" s="81">
        <v>7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116"/>
      <c r="Z73" s="201"/>
      <c r="AA73" s="201"/>
      <c r="AB73" s="201"/>
      <c r="AC73" s="201"/>
      <c r="AD73" s="201"/>
      <c r="AE73" s="201"/>
      <c r="AF73" s="201"/>
    </row>
    <row r="74" spans="1:32" s="4" customFormat="1" ht="29.25" customHeight="1" hidden="1">
      <c r="A74" s="27" t="s">
        <v>29</v>
      </c>
      <c r="B74" s="9"/>
      <c r="C74" s="48">
        <f t="shared" si="21"/>
        <v>20</v>
      </c>
      <c r="D74" s="19" t="e">
        <f>C74/B74</f>
        <v>#DIV/0!</v>
      </c>
      <c r="E74" s="30"/>
      <c r="F74" s="30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116"/>
      <c r="Z74" s="201"/>
      <c r="AA74" s="201"/>
      <c r="AB74" s="201"/>
      <c r="AC74" s="201">
        <v>20</v>
      </c>
      <c r="AD74" s="201"/>
      <c r="AE74" s="201"/>
      <c r="AF74" s="201"/>
    </row>
    <row r="75" spans="1:32" ht="26.25" customHeight="1" hidden="1">
      <c r="A75" s="8" t="s">
        <v>34</v>
      </c>
      <c r="B75" s="9"/>
      <c r="C75" s="9">
        <v>22</v>
      </c>
      <c r="D75" s="19" t="e">
        <f t="shared" si="20"/>
        <v>#DIV/0!</v>
      </c>
      <c r="E75" s="30"/>
      <c r="F75" s="30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116"/>
      <c r="Z75" s="201"/>
      <c r="AA75" s="201"/>
      <c r="AB75" s="201"/>
      <c r="AC75" s="201"/>
      <c r="AD75" s="201"/>
      <c r="AE75" s="201"/>
      <c r="AF75" s="201"/>
    </row>
    <row r="76" spans="1:32" ht="28.5" customHeight="1" hidden="1">
      <c r="A76" s="11" t="s">
        <v>35</v>
      </c>
      <c r="B76" s="9"/>
      <c r="C76" s="48">
        <f>SUM(E76:AF76)</f>
        <v>20</v>
      </c>
      <c r="D76" s="19" t="e">
        <f t="shared" si="20"/>
        <v>#DIV/0!</v>
      </c>
      <c r="E76" s="30"/>
      <c r="F76" s="30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116"/>
      <c r="Z76" s="201"/>
      <c r="AA76" s="201"/>
      <c r="AB76" s="201"/>
      <c r="AC76" s="201">
        <v>20</v>
      </c>
      <c r="AD76" s="201"/>
      <c r="AE76" s="201"/>
      <c r="AF76" s="201"/>
    </row>
    <row r="77" spans="1:32" ht="1.5" customHeight="1" hidden="1">
      <c r="A77" s="22" t="s">
        <v>1</v>
      </c>
      <c r="B77" s="16"/>
      <c r="C77" s="16">
        <f>C76/C75</f>
        <v>0.9090909090909091</v>
      </c>
      <c r="D77" s="19"/>
      <c r="E77" s="17"/>
      <c r="F77" s="17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121"/>
      <c r="Z77" s="110"/>
      <c r="AA77" s="110"/>
      <c r="AB77" s="110"/>
      <c r="AC77" s="110"/>
      <c r="AD77" s="110"/>
      <c r="AE77" s="110"/>
      <c r="AF77" s="110"/>
    </row>
    <row r="78" spans="1:32" s="5" customFormat="1" ht="0.75" customHeight="1" hidden="1" outlineLevel="1" collapsed="1">
      <c r="A78" s="8" t="s">
        <v>56</v>
      </c>
      <c r="B78" s="9"/>
      <c r="C78" s="135">
        <f aca="true" t="shared" si="22" ref="C78:C95">SUM(E78:AF78)</f>
        <v>0</v>
      </c>
      <c r="D78" s="19" t="e">
        <f>C78/B78</f>
        <v>#DIV/0!</v>
      </c>
      <c r="E78" s="42"/>
      <c r="F78" s="42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126"/>
      <c r="AA78" s="126"/>
      <c r="AB78" s="126"/>
      <c r="AC78" s="126"/>
      <c r="AD78" s="126"/>
      <c r="AE78" s="126"/>
      <c r="AF78" s="126"/>
    </row>
    <row r="79" spans="1:32" s="5" customFormat="1" ht="24.75" customHeight="1" hidden="1" outlineLevel="1">
      <c r="A79" s="8" t="s">
        <v>89</v>
      </c>
      <c r="B79" s="9"/>
      <c r="C79" s="135">
        <f t="shared" si="22"/>
        <v>0</v>
      </c>
      <c r="D79" s="19" t="e">
        <f aca="true" t="shared" si="23" ref="D79:D145">C79/B79</f>
        <v>#DIV/0!</v>
      </c>
      <c r="E79" s="42"/>
      <c r="F79" s="42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126"/>
      <c r="AA79" s="126"/>
      <c r="AB79" s="126"/>
      <c r="AC79" s="126"/>
      <c r="AD79" s="126"/>
      <c r="AE79" s="126"/>
      <c r="AF79" s="126"/>
    </row>
    <row r="80" spans="1:32" s="5" customFormat="1" ht="22.5" customHeight="1" hidden="1" outlineLevel="1">
      <c r="A80" s="8" t="s">
        <v>87</v>
      </c>
      <c r="B80" s="9"/>
      <c r="C80" s="135">
        <f t="shared" si="22"/>
        <v>0</v>
      </c>
      <c r="D80" s="19" t="e">
        <f t="shared" si="23"/>
        <v>#DIV/0!</v>
      </c>
      <c r="E80" s="47"/>
      <c r="F80" s="42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126"/>
      <c r="AA80" s="126"/>
      <c r="AB80" s="126"/>
      <c r="AC80" s="126"/>
      <c r="AD80" s="126"/>
      <c r="AE80" s="126"/>
      <c r="AF80" s="126"/>
    </row>
    <row r="81" spans="1:32" s="5" customFormat="1" ht="45" customHeight="1" hidden="1" outlineLevel="1">
      <c r="A81" s="8" t="s">
        <v>90</v>
      </c>
      <c r="B81" s="9"/>
      <c r="C81" s="135">
        <f t="shared" si="22"/>
        <v>0</v>
      </c>
      <c r="D81" s="19" t="e">
        <f t="shared" si="23"/>
        <v>#DIV/0!</v>
      </c>
      <c r="E81" s="42"/>
      <c r="F81" s="42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126"/>
      <c r="AA81" s="126"/>
      <c r="AB81" s="126"/>
      <c r="AC81" s="126"/>
      <c r="AD81" s="126"/>
      <c r="AE81" s="126"/>
      <c r="AF81" s="126"/>
    </row>
    <row r="82" spans="1:32" s="5" customFormat="1" ht="22.5" customHeight="1" hidden="1" outlineLevel="1">
      <c r="A82" s="8" t="s">
        <v>91</v>
      </c>
      <c r="B82" s="9"/>
      <c r="C82" s="135">
        <f t="shared" si="22"/>
        <v>0</v>
      </c>
      <c r="D82" s="19" t="e">
        <f t="shared" si="23"/>
        <v>#DIV/0!</v>
      </c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</row>
    <row r="83" spans="1:32" s="5" customFormat="1" ht="28.5" customHeight="1" hidden="1" outlineLevel="1">
      <c r="A83" s="8" t="s">
        <v>86</v>
      </c>
      <c r="B83" s="12"/>
      <c r="C83" s="135">
        <f t="shared" si="22"/>
        <v>0</v>
      </c>
      <c r="D83" s="19" t="e">
        <f t="shared" si="23"/>
        <v>#DIV/0!</v>
      </c>
      <c r="E83" s="42"/>
      <c r="F83" s="42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126"/>
      <c r="AA83" s="126"/>
      <c r="AB83" s="126"/>
      <c r="AC83" s="126"/>
      <c r="AD83" s="126"/>
      <c r="AE83" s="126"/>
      <c r="AF83" s="126"/>
    </row>
    <row r="84" spans="1:32" s="5" customFormat="1" ht="43.5" customHeight="1" hidden="1" outlineLevel="1">
      <c r="A84" s="137" t="s">
        <v>57</v>
      </c>
      <c r="B84" s="138"/>
      <c r="C84" s="157">
        <f t="shared" si="22"/>
        <v>0</v>
      </c>
      <c r="D84" s="139" t="e">
        <f t="shared" si="23"/>
        <v>#DIV/0!</v>
      </c>
      <c r="E84" s="158"/>
      <c r="F84" s="158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6"/>
      <c r="AB84" s="156"/>
      <c r="AC84" s="156"/>
      <c r="AD84" s="156"/>
      <c r="AE84" s="156"/>
      <c r="AF84" s="156"/>
    </row>
    <row r="85" spans="1:32" s="5" customFormat="1" ht="22.5" customHeight="1" hidden="1" outlineLevel="1">
      <c r="A85" s="22" t="s">
        <v>125</v>
      </c>
      <c r="B85" s="16"/>
      <c r="C85" s="16" t="e">
        <f>C84/C83</f>
        <v>#DIV/0!</v>
      </c>
      <c r="D85" s="19" t="e">
        <f t="shared" si="23"/>
        <v>#DIV/0!</v>
      </c>
      <c r="E85" s="78"/>
      <c r="F85" s="78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126"/>
      <c r="AA85" s="126"/>
      <c r="AB85" s="126"/>
      <c r="AC85" s="126"/>
      <c r="AD85" s="126"/>
      <c r="AE85" s="126"/>
      <c r="AF85" s="126"/>
    </row>
    <row r="86" spans="1:32" s="5" customFormat="1" ht="24" customHeight="1" hidden="1" outlineLevel="1">
      <c r="A86" s="8" t="s">
        <v>58</v>
      </c>
      <c r="B86" s="10"/>
      <c r="C86" s="135">
        <f t="shared" si="22"/>
        <v>0</v>
      </c>
      <c r="D86" s="19" t="e">
        <f t="shared" si="23"/>
        <v>#DIV/0!</v>
      </c>
      <c r="E86" s="42"/>
      <c r="F86" s="42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126"/>
      <c r="AA86" s="126"/>
      <c r="AB86" s="126"/>
      <c r="AC86" s="126"/>
      <c r="AD86" s="126"/>
      <c r="AE86" s="126"/>
      <c r="AF86" s="126"/>
    </row>
    <row r="87" spans="1:32" s="5" customFormat="1" ht="22.5" customHeight="1" hidden="1" outlineLevel="1">
      <c r="A87" s="8" t="s">
        <v>59</v>
      </c>
      <c r="B87" s="10"/>
      <c r="C87" s="135">
        <f t="shared" si="22"/>
        <v>0</v>
      </c>
      <c r="D87" s="19" t="e">
        <f t="shared" si="23"/>
        <v>#DIV/0!</v>
      </c>
      <c r="E87" s="42"/>
      <c r="F87" s="42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126"/>
      <c r="AA87" s="126"/>
      <c r="AB87" s="126"/>
      <c r="AC87" s="126"/>
      <c r="AD87" s="126"/>
      <c r="AE87" s="126"/>
      <c r="AF87" s="126"/>
    </row>
    <row r="88" spans="1:32" s="5" customFormat="1" ht="22.5" customHeight="1" hidden="1" outlineLevel="1">
      <c r="A88" s="8" t="s">
        <v>60</v>
      </c>
      <c r="B88" s="10"/>
      <c r="C88" s="135">
        <f t="shared" si="22"/>
        <v>0</v>
      </c>
      <c r="D88" s="19" t="e">
        <f t="shared" si="23"/>
        <v>#DIV/0!</v>
      </c>
      <c r="E88" s="42"/>
      <c r="F88" s="42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126"/>
      <c r="AA88" s="126"/>
      <c r="AB88" s="126"/>
      <c r="AC88" s="126"/>
      <c r="AD88" s="126"/>
      <c r="AE88" s="126"/>
      <c r="AF88" s="126"/>
    </row>
    <row r="89" spans="1:32" s="34" customFormat="1" ht="22.5" customHeight="1" hidden="1" outlineLevel="1">
      <c r="A89" s="22" t="s">
        <v>88</v>
      </c>
      <c r="B89" s="12"/>
      <c r="C89" s="135">
        <f t="shared" si="22"/>
        <v>0</v>
      </c>
      <c r="D89" s="19" t="e">
        <f t="shared" si="23"/>
        <v>#DIV/0!</v>
      </c>
      <c r="E89" s="42"/>
      <c r="F89" s="42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136"/>
      <c r="AA89" s="136"/>
      <c r="AB89" s="136"/>
      <c r="AC89" s="136"/>
      <c r="AD89" s="136"/>
      <c r="AE89" s="136"/>
      <c r="AF89" s="136"/>
    </row>
    <row r="90" spans="1:32" s="5" customFormat="1" ht="43.5" customHeight="1" hidden="1" outlineLevel="1">
      <c r="A90" s="137" t="s">
        <v>61</v>
      </c>
      <c r="B90" s="138"/>
      <c r="C90" s="157">
        <f t="shared" si="22"/>
        <v>0</v>
      </c>
      <c r="D90" s="139" t="e">
        <f t="shared" si="23"/>
        <v>#DIV/0!</v>
      </c>
      <c r="E90" s="140"/>
      <c r="F90" s="140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56"/>
      <c r="AA90" s="156"/>
      <c r="AB90" s="156"/>
      <c r="AC90" s="156"/>
      <c r="AD90" s="156"/>
      <c r="AE90" s="156"/>
      <c r="AF90" s="156"/>
    </row>
    <row r="91" spans="1:32" s="5" customFormat="1" ht="24.75" customHeight="1" hidden="1" outlineLevel="1">
      <c r="A91" s="22" t="s">
        <v>125</v>
      </c>
      <c r="B91" s="16"/>
      <c r="C91" s="16" t="e">
        <f>C90/C83</f>
        <v>#DIV/0!</v>
      </c>
      <c r="D91" s="19" t="e">
        <f t="shared" si="23"/>
        <v>#DIV/0!</v>
      </c>
      <c r="E91" s="17"/>
      <c r="F91" s="17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126"/>
      <c r="AA91" s="126"/>
      <c r="AB91" s="126"/>
      <c r="AC91" s="126"/>
      <c r="AD91" s="126"/>
      <c r="AE91" s="126"/>
      <c r="AF91" s="126"/>
    </row>
    <row r="92" spans="1:32" s="5" customFormat="1" ht="24.75" customHeight="1" hidden="1" outlineLevel="1">
      <c r="A92" s="22" t="s">
        <v>88</v>
      </c>
      <c r="B92" s="32"/>
      <c r="C92" s="135">
        <f t="shared" si="22"/>
        <v>0</v>
      </c>
      <c r="D92" s="19" t="e">
        <f t="shared" si="23"/>
        <v>#DIV/0!</v>
      </c>
      <c r="E92" s="36"/>
      <c r="F92" s="36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26"/>
      <c r="AA92" s="126"/>
      <c r="AB92" s="126"/>
      <c r="AC92" s="126"/>
      <c r="AD92" s="126"/>
      <c r="AE92" s="126"/>
      <c r="AF92" s="126"/>
    </row>
    <row r="93" spans="1:32" s="5" customFormat="1" ht="22.5" customHeight="1" hidden="1" outlineLevel="1">
      <c r="A93" s="8" t="s">
        <v>58</v>
      </c>
      <c r="B93" s="10"/>
      <c r="C93" s="135"/>
      <c r="D93" s="20" t="e">
        <f t="shared" si="23"/>
        <v>#DIV/0!</v>
      </c>
      <c r="E93" s="30"/>
      <c r="F93" s="30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126"/>
      <c r="AA93" s="126"/>
      <c r="AB93" s="126"/>
      <c r="AC93" s="126"/>
      <c r="AD93" s="126"/>
      <c r="AE93" s="126"/>
      <c r="AF93" s="126"/>
    </row>
    <row r="94" spans="1:32" s="5" customFormat="1" ht="22.5" customHeight="1" hidden="1" outlineLevel="1">
      <c r="A94" s="8" t="s">
        <v>59</v>
      </c>
      <c r="B94" s="10"/>
      <c r="C94" s="135">
        <f t="shared" si="22"/>
        <v>0</v>
      </c>
      <c r="D94" s="20" t="e">
        <f t="shared" si="23"/>
        <v>#DIV/0!</v>
      </c>
      <c r="E94" s="30"/>
      <c r="F94" s="30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126"/>
      <c r="AA94" s="126"/>
      <c r="AB94" s="126"/>
      <c r="AC94" s="126"/>
      <c r="AD94" s="126"/>
      <c r="AE94" s="126"/>
      <c r="AF94" s="126"/>
    </row>
    <row r="95" spans="1:32" s="5" customFormat="1" ht="25.5" customHeight="1" hidden="1" outlineLevel="1">
      <c r="A95" s="8" t="s">
        <v>60</v>
      </c>
      <c r="B95" s="10"/>
      <c r="C95" s="135">
        <f t="shared" si="22"/>
        <v>0</v>
      </c>
      <c r="D95" s="19" t="e">
        <f t="shared" si="23"/>
        <v>#DIV/0!</v>
      </c>
      <c r="E95" s="30"/>
      <c r="F95" s="30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126"/>
      <c r="AA95" s="126"/>
      <c r="AB95" s="126"/>
      <c r="AC95" s="126"/>
      <c r="AD95" s="126"/>
      <c r="AE95" s="126"/>
      <c r="AF95" s="126"/>
    </row>
    <row r="96" spans="1:32" s="5" customFormat="1" ht="28.5" customHeight="1" hidden="1" outlineLevel="1">
      <c r="A96" s="137" t="s">
        <v>62</v>
      </c>
      <c r="B96" s="138"/>
      <c r="C96" s="157"/>
      <c r="D96" s="139" t="e">
        <f t="shared" si="23"/>
        <v>#DIV/0!</v>
      </c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</row>
    <row r="97" spans="1:32" s="5" customFormat="1" ht="27" customHeight="1" hidden="1" outlineLevel="1">
      <c r="A97" s="8" t="s">
        <v>65</v>
      </c>
      <c r="B97" s="10"/>
      <c r="C97" s="135"/>
      <c r="D97" s="20" t="e">
        <f t="shared" si="23"/>
        <v>#DIV/0!</v>
      </c>
      <c r="E97" s="30"/>
      <c r="F97" s="30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126"/>
      <c r="AA97" s="126"/>
      <c r="AB97" s="126"/>
      <c r="AC97" s="126"/>
      <c r="AD97" s="126"/>
      <c r="AE97" s="126"/>
      <c r="AF97" s="126"/>
    </row>
    <row r="98" spans="1:32" s="5" customFormat="1" ht="27" customHeight="1" hidden="1" outlineLevel="1">
      <c r="A98" s="8" t="s">
        <v>63</v>
      </c>
      <c r="B98" s="10"/>
      <c r="C98" s="135"/>
      <c r="D98" s="20" t="e">
        <f t="shared" si="23"/>
        <v>#DIV/0!</v>
      </c>
      <c r="E98" s="30"/>
      <c r="F98" s="30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126"/>
      <c r="AA98" s="126"/>
      <c r="AB98" s="126"/>
      <c r="AC98" s="126"/>
      <c r="AD98" s="126"/>
      <c r="AE98" s="126"/>
      <c r="AF98" s="126"/>
    </row>
    <row r="99" spans="1:32" s="5" customFormat="1" ht="27" customHeight="1" hidden="1" outlineLevel="1">
      <c r="A99" s="8" t="s">
        <v>164</v>
      </c>
      <c r="B99" s="10"/>
      <c r="C99" s="135"/>
      <c r="D99" s="20" t="e">
        <f t="shared" si="23"/>
        <v>#DIV/0!</v>
      </c>
      <c r="E99" s="30"/>
      <c r="F99" s="30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126"/>
      <c r="AA99" s="126"/>
      <c r="AB99" s="126"/>
      <c r="AC99" s="126"/>
      <c r="AD99" s="126"/>
      <c r="AE99" s="126"/>
      <c r="AF99" s="126"/>
    </row>
    <row r="100" spans="1:32" s="5" customFormat="1" ht="27" customHeight="1" hidden="1" outlineLevel="1">
      <c r="A100" s="8" t="s">
        <v>163</v>
      </c>
      <c r="B100" s="10"/>
      <c r="C100" s="135"/>
      <c r="D100" s="19" t="e">
        <f t="shared" si="23"/>
        <v>#DIV/0!</v>
      </c>
      <c r="E100" s="30"/>
      <c r="F100" s="30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126"/>
      <c r="AA100" s="126"/>
      <c r="AB100" s="126"/>
      <c r="AC100" s="126"/>
      <c r="AD100" s="126"/>
      <c r="AE100" s="126"/>
      <c r="AF100" s="126"/>
    </row>
    <row r="101" spans="1:32" s="5" customFormat="1" ht="27" customHeight="1" hidden="1" outlineLevel="1">
      <c r="A101" s="8" t="s">
        <v>104</v>
      </c>
      <c r="B101" s="162"/>
      <c r="C101" s="163"/>
      <c r="D101" s="19" t="e">
        <f t="shared" si="23"/>
        <v>#DIV/0!</v>
      </c>
      <c r="E101" s="30"/>
      <c r="F101" s="30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126"/>
      <c r="AA101" s="126"/>
      <c r="AB101" s="126"/>
      <c r="AC101" s="126"/>
      <c r="AD101" s="126"/>
      <c r="AE101" s="126"/>
      <c r="AF101" s="126"/>
    </row>
    <row r="102" spans="1:32" s="5" customFormat="1" ht="27" customHeight="1" hidden="1" outlineLevel="1">
      <c r="A102" s="137" t="s">
        <v>70</v>
      </c>
      <c r="B102" s="159"/>
      <c r="C102" s="159" t="e">
        <f>C96/C90*10</f>
        <v>#DIV/0!</v>
      </c>
      <c r="D102" s="139" t="e">
        <f t="shared" si="23"/>
        <v>#DIV/0!</v>
      </c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</row>
    <row r="103" spans="1:32" s="5" customFormat="1" ht="27" customHeight="1" hidden="1" outlineLevel="1">
      <c r="A103" s="8" t="s">
        <v>65</v>
      </c>
      <c r="B103" s="31"/>
      <c r="C103" s="31"/>
      <c r="D103" s="20" t="e">
        <f t="shared" si="23"/>
        <v>#DIV/0!</v>
      </c>
      <c r="E103" s="31"/>
      <c r="F103" s="3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26"/>
      <c r="AA103" s="126"/>
      <c r="AB103" s="126"/>
      <c r="AC103" s="126"/>
      <c r="AD103" s="126"/>
      <c r="AE103" s="126"/>
      <c r="AF103" s="126"/>
    </row>
    <row r="104" spans="1:32" s="5" customFormat="1" ht="27" customHeight="1" hidden="1" outlineLevel="1">
      <c r="A104" s="8" t="s">
        <v>63</v>
      </c>
      <c r="B104" s="31"/>
      <c r="C104" s="31" t="e">
        <f>C98/C94*10</f>
        <v>#DIV/0!</v>
      </c>
      <c r="D104" s="20" t="e">
        <f t="shared" si="23"/>
        <v>#DIV/0!</v>
      </c>
      <c r="E104" s="31"/>
      <c r="F104" s="3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26"/>
      <c r="AA104" s="126"/>
      <c r="AB104" s="126"/>
      <c r="AC104" s="126"/>
      <c r="AD104" s="126"/>
      <c r="AE104" s="126"/>
      <c r="AF104" s="126"/>
    </row>
    <row r="105" spans="1:32" s="5" customFormat="1" ht="27" customHeight="1" hidden="1" outlineLevel="1">
      <c r="A105" s="8" t="s">
        <v>64</v>
      </c>
      <c r="B105" s="31"/>
      <c r="C105" s="31" t="e">
        <f>C100/C95*10</f>
        <v>#DIV/0!</v>
      </c>
      <c r="D105" s="19" t="e">
        <f t="shared" si="23"/>
        <v>#DIV/0!</v>
      </c>
      <c r="E105" s="31"/>
      <c r="F105" s="3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26"/>
      <c r="AA105" s="126"/>
      <c r="AB105" s="126"/>
      <c r="AC105" s="126"/>
      <c r="AD105" s="126"/>
      <c r="AE105" s="126"/>
      <c r="AF105" s="126"/>
    </row>
    <row r="106" spans="1:25" s="5" customFormat="1" ht="38.25" customHeight="1" hidden="1" outlineLevel="1">
      <c r="A106" s="22" t="s">
        <v>83</v>
      </c>
      <c r="B106" s="12"/>
      <c r="C106" s="12">
        <f>SUM(E106:Y106)</f>
        <v>0</v>
      </c>
      <c r="D106" s="19" t="e">
        <f t="shared" si="23"/>
        <v>#DIV/0!</v>
      </c>
      <c r="E106" s="30"/>
      <c r="F106" s="30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</row>
    <row r="107" spans="1:25" s="5" customFormat="1" ht="27" customHeight="1" hidden="1" outlineLevel="1">
      <c r="A107" s="22" t="s">
        <v>65</v>
      </c>
      <c r="B107" s="12"/>
      <c r="C107" s="12">
        <f>SUM(E107:Y107)</f>
        <v>0</v>
      </c>
      <c r="D107" s="19" t="e">
        <f t="shared" si="23"/>
        <v>#DIV/0!</v>
      </c>
      <c r="E107" s="30"/>
      <c r="F107" s="30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</row>
    <row r="108" spans="1:25" s="5" customFormat="1" ht="27" customHeight="1" hidden="1" outlineLevel="1">
      <c r="A108" s="22" t="s">
        <v>84</v>
      </c>
      <c r="B108" s="44"/>
      <c r="C108" s="12"/>
      <c r="D108" s="19" t="e">
        <f t="shared" si="23"/>
        <v>#DIV/0!</v>
      </c>
      <c r="E108" s="30"/>
      <c r="F108" s="30"/>
      <c r="G108" s="81"/>
      <c r="H108" s="81"/>
      <c r="I108" s="81"/>
      <c r="J108" s="81"/>
      <c r="K108" s="102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</row>
    <row r="109" spans="1:25" s="5" customFormat="1" ht="27" customHeight="1" hidden="1" outlineLevel="1">
      <c r="A109" s="11" t="s">
        <v>66</v>
      </c>
      <c r="B109" s="12"/>
      <c r="C109" s="43">
        <v>2400</v>
      </c>
      <c r="D109" s="19" t="e">
        <f t="shared" si="23"/>
        <v>#DIV/0!</v>
      </c>
      <c r="E109" s="42"/>
      <c r="F109" s="42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</row>
    <row r="110" spans="1:25" s="5" customFormat="1" ht="27" customHeight="1" hidden="1" outlineLevel="1">
      <c r="A110" s="11" t="s">
        <v>85</v>
      </c>
      <c r="B110" s="12"/>
      <c r="C110" s="12">
        <f>SUM(E110:Y110)</f>
        <v>0</v>
      </c>
      <c r="D110" s="19" t="e">
        <f t="shared" si="23"/>
        <v>#DIV/0!</v>
      </c>
      <c r="E110" s="42"/>
      <c r="F110" s="42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</row>
    <row r="111" spans="1:25" s="5" customFormat="1" ht="27" customHeight="1" hidden="1" outlineLevel="1">
      <c r="A111" s="11" t="s">
        <v>126</v>
      </c>
      <c r="B111" s="44"/>
      <c r="C111" s="44" t="e">
        <f>(C90-#REF!)/C110/3</f>
        <v>#REF!</v>
      </c>
      <c r="D111" s="44" t="e">
        <f>(D90-#REF!)/D110/3</f>
        <v>#DIV/0!</v>
      </c>
      <c r="E111" s="31"/>
      <c r="F111" s="3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</row>
    <row r="112" spans="1:25" s="5" customFormat="1" ht="27" customHeight="1" hidden="1" outlineLevel="1">
      <c r="A112" s="8" t="s">
        <v>118</v>
      </c>
      <c r="B112" s="43"/>
      <c r="C112" s="43">
        <f>SUM(E112:Y112)</f>
        <v>0</v>
      </c>
      <c r="D112" s="19" t="e">
        <f t="shared" si="23"/>
        <v>#DIV/0!</v>
      </c>
      <c r="E112" s="42"/>
      <c r="F112" s="42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</row>
    <row r="113" spans="1:25" s="5" customFormat="1" ht="27" customHeight="1" hidden="1" outlineLevel="1">
      <c r="A113" s="11" t="s">
        <v>119</v>
      </c>
      <c r="B113" s="12"/>
      <c r="C113" s="12">
        <f>SUM(E113:Y113)</f>
        <v>0</v>
      </c>
      <c r="D113" s="19" t="e">
        <f t="shared" si="23"/>
        <v>#DIV/0!</v>
      </c>
      <c r="E113" s="30"/>
      <c r="F113" s="30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s="5" customFormat="1" ht="27" customHeight="1" hidden="1" outlineLevel="1">
      <c r="A114" s="22" t="s">
        <v>1</v>
      </c>
      <c r="B114" s="31"/>
      <c r="C114" s="16" t="e">
        <f>C113/C112</f>
        <v>#DIV/0!</v>
      </c>
      <c r="D114" s="19" t="e">
        <f t="shared" si="23"/>
        <v>#DIV/0!</v>
      </c>
      <c r="E114" s="17"/>
      <c r="F114" s="17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</row>
    <row r="115" spans="1:25" s="5" customFormat="1" ht="27" customHeight="1" hidden="1" outlineLevel="1">
      <c r="A115" s="11" t="s">
        <v>120</v>
      </c>
      <c r="B115" s="12"/>
      <c r="C115" s="12">
        <f>SUM(E115:Y115)</f>
        <v>0</v>
      </c>
      <c r="D115" s="19" t="e">
        <f t="shared" si="23"/>
        <v>#DIV/0!</v>
      </c>
      <c r="E115" s="17"/>
      <c r="F115" s="17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</row>
    <row r="116" spans="1:25" s="5" customFormat="1" ht="27" customHeight="1" hidden="1" outlineLevel="1">
      <c r="A116" s="11" t="s">
        <v>70</v>
      </c>
      <c r="B116" s="12"/>
      <c r="C116" s="12" t="e">
        <f>C115/C113*10</f>
        <v>#DIV/0!</v>
      </c>
      <c r="D116" s="19" t="e">
        <f t="shared" si="23"/>
        <v>#DIV/0!</v>
      </c>
      <c r="E116" s="13"/>
      <c r="F116" s="13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</row>
    <row r="117" spans="1:25" s="5" customFormat="1" ht="27" customHeight="1" hidden="1" outlineLevel="1">
      <c r="A117" s="8" t="s">
        <v>132</v>
      </c>
      <c r="B117" s="12"/>
      <c r="C117" s="12">
        <f>SUM(E117:Y117)</f>
        <v>0</v>
      </c>
      <c r="D117" s="19"/>
      <c r="E117" s="13"/>
      <c r="F117" s="13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</row>
    <row r="118" spans="1:25" s="5" customFormat="1" ht="27" customHeight="1" hidden="1" outlineLevel="1">
      <c r="A118" s="8" t="s">
        <v>67</v>
      </c>
      <c r="B118" s="43"/>
      <c r="C118" s="43">
        <f>SUM(E118:Y118)</f>
        <v>0</v>
      </c>
      <c r="D118" s="19" t="e">
        <f t="shared" si="23"/>
        <v>#DIV/0!</v>
      </c>
      <c r="E118" s="42"/>
      <c r="F118" s="42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</row>
    <row r="119" spans="1:25" s="5" customFormat="1" ht="27" customHeight="1" hidden="1" outlineLevel="1">
      <c r="A119" s="11" t="s">
        <v>68</v>
      </c>
      <c r="B119" s="12"/>
      <c r="C119" s="12">
        <f>SUM(E119:Y119)</f>
        <v>0</v>
      </c>
      <c r="D119" s="19" t="e">
        <f t="shared" si="23"/>
        <v>#DIV/0!</v>
      </c>
      <c r="E119" s="30"/>
      <c r="F119" s="30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</row>
    <row r="120" spans="1:25" s="5" customFormat="1" ht="27" customHeight="1" hidden="1" outlineLevel="1">
      <c r="A120" s="22" t="s">
        <v>1</v>
      </c>
      <c r="B120" s="16"/>
      <c r="C120" s="16" t="e">
        <f>C119/C118</f>
        <v>#DIV/0!</v>
      </c>
      <c r="D120" s="19" t="e">
        <f t="shared" si="23"/>
        <v>#DIV/0!</v>
      </c>
      <c r="E120" s="17"/>
      <c r="F120" s="17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</row>
    <row r="121" spans="1:25" s="5" customFormat="1" ht="27" customHeight="1" hidden="1" outlineLevel="1">
      <c r="A121" s="11" t="s">
        <v>69</v>
      </c>
      <c r="B121" s="12"/>
      <c r="C121" s="12">
        <f>SUM(E121:Y121)</f>
        <v>0</v>
      </c>
      <c r="D121" s="19" t="e">
        <f t="shared" si="23"/>
        <v>#DIV/0!</v>
      </c>
      <c r="E121" s="30"/>
      <c r="F121" s="30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</row>
    <row r="122" spans="1:25" s="5" customFormat="1" ht="27" customHeight="1" hidden="1" outlineLevel="1">
      <c r="A122" s="11" t="s">
        <v>70</v>
      </c>
      <c r="B122" s="45"/>
      <c r="C122" s="45" t="e">
        <f>C121/C119*10</f>
        <v>#DIV/0!</v>
      </c>
      <c r="D122" s="19" t="e">
        <f t="shared" si="23"/>
        <v>#DIV/0!</v>
      </c>
      <c r="E122" s="46"/>
      <c r="F122" s="46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</row>
    <row r="123" spans="1:32" s="5" customFormat="1" ht="27" customHeight="1" hidden="1" outlineLevel="1" collapsed="1">
      <c r="A123" s="8" t="s">
        <v>71</v>
      </c>
      <c r="B123" s="43"/>
      <c r="C123" s="55">
        <f>SUM(E123:AF123)</f>
        <v>0</v>
      </c>
      <c r="D123" s="19" t="e">
        <f t="shared" si="23"/>
        <v>#DIV/0!</v>
      </c>
      <c r="E123" s="42"/>
      <c r="F123" s="42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126"/>
      <c r="AA123" s="126"/>
      <c r="AB123" s="126"/>
      <c r="AC123" s="126"/>
      <c r="AD123" s="126"/>
      <c r="AE123" s="126"/>
      <c r="AF123" s="126"/>
    </row>
    <row r="124" spans="1:32" s="164" customFormat="1" ht="27" customHeight="1" hidden="1" outlineLevel="1">
      <c r="A124" s="137" t="s">
        <v>72</v>
      </c>
      <c r="B124" s="138"/>
      <c r="C124" s="144">
        <f>SUM(E124:AF124)</f>
        <v>0</v>
      </c>
      <c r="D124" s="139" t="e">
        <f t="shared" si="23"/>
        <v>#DIV/0!</v>
      </c>
      <c r="E124" s="140"/>
      <c r="F124" s="140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56"/>
      <c r="AA124" s="156"/>
      <c r="AB124" s="156"/>
      <c r="AC124" s="156"/>
      <c r="AD124" s="156"/>
      <c r="AE124" s="156"/>
      <c r="AF124" s="156"/>
    </row>
    <row r="125" spans="1:32" s="5" customFormat="1" ht="27" customHeight="1" hidden="1" outlineLevel="1">
      <c r="A125" s="22" t="s">
        <v>1</v>
      </c>
      <c r="B125" s="16"/>
      <c r="C125" s="16" t="e">
        <f>C124/C123</f>
        <v>#DIV/0!</v>
      </c>
      <c r="D125" s="19" t="e">
        <f t="shared" si="23"/>
        <v>#DIV/0!</v>
      </c>
      <c r="E125" s="17"/>
      <c r="F125" s="17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126"/>
      <c r="AA125" s="126"/>
      <c r="AB125" s="126"/>
      <c r="AC125" s="126"/>
      <c r="AD125" s="126"/>
      <c r="AE125" s="126"/>
      <c r="AF125" s="126"/>
    </row>
    <row r="126" spans="1:32" s="5" customFormat="1" ht="27" customHeight="1" hidden="1" outlineLevel="1">
      <c r="A126" s="22" t="s">
        <v>131</v>
      </c>
      <c r="B126" s="82"/>
      <c r="C126" s="82">
        <f>C123-C124</f>
        <v>0</v>
      </c>
      <c r="D126" s="82" t="e">
        <f>D123-D124</f>
        <v>#DIV/0!</v>
      </c>
      <c r="E126" s="83"/>
      <c r="F126" s="83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26"/>
      <c r="AA126" s="126"/>
      <c r="AB126" s="126"/>
      <c r="AC126" s="126"/>
      <c r="AD126" s="126"/>
      <c r="AE126" s="126"/>
      <c r="AF126" s="126"/>
    </row>
    <row r="127" spans="1:32" s="164" customFormat="1" ht="27" customHeight="1" hidden="1" outlineLevel="1">
      <c r="A127" s="137" t="s">
        <v>73</v>
      </c>
      <c r="B127" s="138"/>
      <c r="C127" s="144">
        <f>SUM(E127:AF127)</f>
        <v>0</v>
      </c>
      <c r="D127" s="139" t="e">
        <f t="shared" si="23"/>
        <v>#DIV/0!</v>
      </c>
      <c r="E127" s="165"/>
      <c r="F127" s="165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56"/>
      <c r="AA127" s="156"/>
      <c r="AB127" s="156"/>
      <c r="AC127" s="156"/>
      <c r="AD127" s="156"/>
      <c r="AE127" s="156"/>
      <c r="AF127" s="156"/>
    </row>
    <row r="128" spans="1:32" s="5" customFormat="1" ht="27" customHeight="1" hidden="1" outlineLevel="1">
      <c r="A128" s="11" t="s">
        <v>70</v>
      </c>
      <c r="B128" s="45"/>
      <c r="C128" s="45" t="e">
        <f>C127/C124*10</f>
        <v>#DIV/0!</v>
      </c>
      <c r="D128" s="19" t="e">
        <f t="shared" si="23"/>
        <v>#DIV/0!</v>
      </c>
      <c r="E128" s="45" t="e">
        <f aca="true" t="shared" si="24" ref="E128:AA128">E127/E124*10</f>
        <v>#DIV/0!</v>
      </c>
      <c r="F128" s="32" t="e">
        <f t="shared" si="24"/>
        <v>#DIV/0!</v>
      </c>
      <c r="G128" s="32" t="e">
        <f t="shared" si="24"/>
        <v>#DIV/0!</v>
      </c>
      <c r="H128" s="32" t="e">
        <f t="shared" si="24"/>
        <v>#DIV/0!</v>
      </c>
      <c r="I128" s="32" t="e">
        <f t="shared" si="24"/>
        <v>#DIV/0!</v>
      </c>
      <c r="J128" s="32" t="e">
        <f t="shared" si="24"/>
        <v>#DIV/0!</v>
      </c>
      <c r="K128" s="32" t="e">
        <f t="shared" si="24"/>
        <v>#DIV/0!</v>
      </c>
      <c r="L128" s="45" t="e">
        <f t="shared" si="24"/>
        <v>#DIV/0!</v>
      </c>
      <c r="M128" s="45" t="e">
        <f t="shared" si="24"/>
        <v>#DIV/0!</v>
      </c>
      <c r="N128" s="45" t="e">
        <f t="shared" si="24"/>
        <v>#DIV/0!</v>
      </c>
      <c r="O128" s="45" t="e">
        <f t="shared" si="24"/>
        <v>#DIV/0!</v>
      </c>
      <c r="P128" s="32" t="e">
        <f>P127/P124*10</f>
        <v>#DIV/0!</v>
      </c>
      <c r="Q128" s="32" t="e">
        <f>Q127/Q124*10</f>
        <v>#DIV/0!</v>
      </c>
      <c r="R128" s="45" t="e">
        <f t="shared" si="24"/>
        <v>#DIV/0!</v>
      </c>
      <c r="S128" s="32" t="e">
        <f>S127/S124*10</f>
        <v>#DIV/0!</v>
      </c>
      <c r="T128" s="32" t="e">
        <f>T127/T124*10</f>
        <v>#DIV/0!</v>
      </c>
      <c r="U128" s="32" t="e">
        <f>U127/U124*10</f>
        <v>#DIV/0!</v>
      </c>
      <c r="V128" s="45" t="e">
        <f t="shared" si="24"/>
        <v>#DIV/0!</v>
      </c>
      <c r="W128" s="45" t="e">
        <f t="shared" si="24"/>
        <v>#DIV/0!</v>
      </c>
      <c r="X128" s="32" t="e">
        <f>X127/X124*10</f>
        <v>#DIV/0!</v>
      </c>
      <c r="Y128" s="45" t="e">
        <f t="shared" si="24"/>
        <v>#DIV/0!</v>
      </c>
      <c r="Z128" s="32" t="e">
        <f>Z127/Z124*10</f>
        <v>#DIV/0!</v>
      </c>
      <c r="AA128" s="45" t="e">
        <f t="shared" si="24"/>
        <v>#DIV/0!</v>
      </c>
      <c r="AB128" s="32" t="e">
        <f>AB127/AB124*10</f>
        <v>#DIV/0!</v>
      </c>
      <c r="AC128" s="32" t="e">
        <f>AC127/AC124*10</f>
        <v>#DIV/0!</v>
      </c>
      <c r="AD128" s="32" t="e">
        <f>AD127/AD124*10</f>
        <v>#DIV/0!</v>
      </c>
      <c r="AE128" s="32" t="e">
        <f>AE127/AE124*10</f>
        <v>#DIV/0!</v>
      </c>
      <c r="AF128" s="32" t="e">
        <f>AF127/AF124*10</f>
        <v>#DIV/0!</v>
      </c>
    </row>
    <row r="129" spans="1:32" s="5" customFormat="1" ht="27" customHeight="1" hidden="1" outlineLevel="1">
      <c r="A129" s="8" t="s">
        <v>74</v>
      </c>
      <c r="B129" s="48"/>
      <c r="C129" s="43">
        <f>SUM(E129:Y129)</f>
        <v>0</v>
      </c>
      <c r="D129" s="19" t="e">
        <f t="shared" si="23"/>
        <v>#DIV/0!</v>
      </c>
      <c r="E129" s="42"/>
      <c r="F129" s="42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1"/>
      <c r="Y129" s="80"/>
      <c r="Z129" s="126"/>
      <c r="AA129" s="126"/>
      <c r="AB129" s="126"/>
      <c r="AC129" s="126"/>
      <c r="AD129" s="126"/>
      <c r="AE129" s="126"/>
      <c r="AF129" s="126"/>
    </row>
    <row r="130" spans="1:32" s="5" customFormat="1" ht="27" customHeight="1" hidden="1" outlineLevel="1">
      <c r="A130" s="11" t="s">
        <v>75</v>
      </c>
      <c r="B130" s="9"/>
      <c r="C130" s="12">
        <f>SUM(E130:Y130)</f>
        <v>0</v>
      </c>
      <c r="D130" s="19" t="e">
        <f t="shared" si="23"/>
        <v>#DIV/0!</v>
      </c>
      <c r="E130" s="30"/>
      <c r="F130" s="30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126"/>
      <c r="AA130" s="126"/>
      <c r="AB130" s="126"/>
      <c r="AC130" s="126"/>
      <c r="AD130" s="126"/>
      <c r="AE130" s="126"/>
      <c r="AF130" s="126"/>
    </row>
    <row r="131" spans="1:32" s="5" customFormat="1" ht="23.25" customHeight="1" hidden="1" outlineLevel="1">
      <c r="A131" s="22" t="s">
        <v>1</v>
      </c>
      <c r="B131" s="16"/>
      <c r="C131" s="16" t="e">
        <f>C130/C129</f>
        <v>#DIV/0!</v>
      </c>
      <c r="D131" s="19" t="e">
        <f t="shared" si="23"/>
        <v>#DIV/0!</v>
      </c>
      <c r="E131" s="17"/>
      <c r="F131" s="17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126"/>
      <c r="AA131" s="126"/>
      <c r="AB131" s="126"/>
      <c r="AC131" s="126"/>
      <c r="AD131" s="126"/>
      <c r="AE131" s="126"/>
      <c r="AF131" s="126"/>
    </row>
    <row r="132" spans="1:32" s="5" customFormat="1" ht="27" customHeight="1" hidden="1" outlineLevel="1">
      <c r="A132" s="11" t="s">
        <v>76</v>
      </c>
      <c r="B132" s="9"/>
      <c r="C132" s="12">
        <f>SUM(E132:Y132)</f>
        <v>0</v>
      </c>
      <c r="D132" s="19" t="e">
        <f t="shared" si="23"/>
        <v>#DIV/0!</v>
      </c>
      <c r="E132" s="30"/>
      <c r="F132" s="30"/>
      <c r="G132" s="81"/>
      <c r="H132" s="81"/>
      <c r="I132" s="81"/>
      <c r="J132" s="81"/>
      <c r="K132" s="81"/>
      <c r="L132" s="81"/>
      <c r="M132" s="81"/>
      <c r="N132" s="81"/>
      <c r="O132" s="102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126"/>
      <c r="AA132" s="126"/>
      <c r="AB132" s="126"/>
      <c r="AC132" s="126"/>
      <c r="AD132" s="126"/>
      <c r="AE132" s="126"/>
      <c r="AF132" s="126"/>
    </row>
    <row r="133" spans="1:32" s="5" customFormat="1" ht="28.5" customHeight="1" hidden="1" outlineLevel="1">
      <c r="A133" s="11" t="s">
        <v>70</v>
      </c>
      <c r="B133" s="45"/>
      <c r="C133" s="45" t="e">
        <f>C132/C130*10</f>
        <v>#DIV/0!</v>
      </c>
      <c r="D133" s="19" t="e">
        <f t="shared" si="23"/>
        <v>#DIV/0!</v>
      </c>
      <c r="E133" s="46"/>
      <c r="F133" s="46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26"/>
      <c r="AA133" s="126"/>
      <c r="AB133" s="126"/>
      <c r="AC133" s="126"/>
      <c r="AD133" s="126"/>
      <c r="AE133" s="126"/>
      <c r="AF133" s="126"/>
    </row>
    <row r="134" spans="1:32" s="5" customFormat="1" ht="27" customHeight="1" hidden="1" outlineLevel="1">
      <c r="A134" s="8" t="s">
        <v>77</v>
      </c>
      <c r="B134" s="48"/>
      <c r="C134" s="43">
        <f>SUM(E134:Y134)</f>
        <v>0</v>
      </c>
      <c r="D134" s="19" t="e">
        <f t="shared" si="23"/>
        <v>#DIV/0!</v>
      </c>
      <c r="E134" s="66"/>
      <c r="F134" s="42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126"/>
      <c r="AA134" s="126"/>
      <c r="AB134" s="126"/>
      <c r="AC134" s="126"/>
      <c r="AD134" s="126"/>
      <c r="AE134" s="126"/>
      <c r="AF134" s="126"/>
    </row>
    <row r="135" spans="1:32" s="5" customFormat="1" ht="27" customHeight="1" hidden="1" outlineLevel="1">
      <c r="A135" s="11" t="s">
        <v>78</v>
      </c>
      <c r="B135" s="9"/>
      <c r="C135" s="55">
        <f>SUM(E135:AF135)</f>
        <v>0</v>
      </c>
      <c r="D135" s="19" t="e">
        <f t="shared" si="23"/>
        <v>#DIV/0!</v>
      </c>
      <c r="E135" s="38"/>
      <c r="F135" s="30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126"/>
      <c r="AA135" s="126"/>
      <c r="AB135" s="126"/>
      <c r="AC135" s="126"/>
      <c r="AD135" s="126"/>
      <c r="AE135" s="126"/>
      <c r="AF135" s="126"/>
    </row>
    <row r="136" spans="1:32" s="5" customFormat="1" ht="27" customHeight="1" hidden="1" outlineLevel="1">
      <c r="A136" s="22" t="s">
        <v>1</v>
      </c>
      <c r="B136" s="16"/>
      <c r="C136" s="16" t="e">
        <f>C135/C134</f>
        <v>#DIV/0!</v>
      </c>
      <c r="D136" s="19" t="e">
        <f t="shared" si="23"/>
        <v>#DIV/0!</v>
      </c>
      <c r="E136" s="38"/>
      <c r="F136" s="17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126"/>
      <c r="AA136" s="126"/>
      <c r="AB136" s="126"/>
      <c r="AC136" s="126"/>
      <c r="AD136" s="126"/>
      <c r="AE136" s="126"/>
      <c r="AF136" s="126"/>
    </row>
    <row r="137" spans="1:32" s="5" customFormat="1" ht="27" customHeight="1" hidden="1" outlineLevel="1">
      <c r="A137" s="11" t="s">
        <v>79</v>
      </c>
      <c r="B137" s="9"/>
      <c r="C137" s="177">
        <f>SUM(E137:AF137)</f>
        <v>0</v>
      </c>
      <c r="D137" s="19" t="e">
        <f t="shared" si="23"/>
        <v>#DIV/0!</v>
      </c>
      <c r="E137" s="38"/>
      <c r="F137" s="30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126"/>
      <c r="AA137" s="126"/>
      <c r="AB137" s="126"/>
      <c r="AC137" s="126"/>
      <c r="AD137" s="126"/>
      <c r="AE137" s="126"/>
      <c r="AF137" s="126"/>
    </row>
    <row r="138" spans="1:32" s="5" customFormat="1" ht="27" customHeight="1" hidden="1" outlineLevel="1">
      <c r="A138" s="11" t="s">
        <v>70</v>
      </c>
      <c r="B138" s="45"/>
      <c r="C138" s="45" t="e">
        <f>C137/C135*10</f>
        <v>#DIV/0!</v>
      </c>
      <c r="D138" s="19" t="e">
        <f t="shared" si="23"/>
        <v>#DIV/0!</v>
      </c>
      <c r="E138" s="38"/>
      <c r="F138" s="46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5"/>
      <c r="W138" s="103"/>
      <c r="X138" s="105"/>
      <c r="Y138" s="105"/>
      <c r="Z138" s="126"/>
      <c r="AA138" s="126"/>
      <c r="AB138" s="126"/>
      <c r="AC138" s="126"/>
      <c r="AD138" s="126"/>
      <c r="AE138" s="126"/>
      <c r="AF138" s="126"/>
    </row>
    <row r="139" spans="1:32" s="5" customFormat="1" ht="22.5" customHeight="1" hidden="1" outlineLevel="1">
      <c r="A139" s="8" t="s">
        <v>80</v>
      </c>
      <c r="B139" s="9"/>
      <c r="C139" s="176"/>
      <c r="D139" s="19" t="e">
        <f t="shared" si="23"/>
        <v>#DIV/0!</v>
      </c>
      <c r="E139" s="42"/>
      <c r="F139" s="42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126"/>
      <c r="AA139" s="126"/>
      <c r="AB139" s="126"/>
      <c r="AC139" s="126"/>
      <c r="AD139" s="126"/>
      <c r="AE139" s="126"/>
      <c r="AF139" s="126"/>
    </row>
    <row r="140" spans="1:32" s="164" customFormat="1" ht="27" customHeight="1" hidden="1" outlineLevel="1">
      <c r="A140" s="137" t="s">
        <v>81</v>
      </c>
      <c r="B140" s="138"/>
      <c r="C140" s="144">
        <f>SUM(E140:AF140)</f>
        <v>0</v>
      </c>
      <c r="D140" s="139" t="e">
        <f t="shared" si="23"/>
        <v>#DIV/0!</v>
      </c>
      <c r="E140" s="140"/>
      <c r="F140" s="140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56"/>
      <c r="AA140" s="156"/>
      <c r="AB140" s="156"/>
      <c r="AC140" s="156"/>
      <c r="AD140" s="156"/>
      <c r="AE140" s="156"/>
      <c r="AF140" s="156"/>
    </row>
    <row r="141" spans="1:32" s="5" customFormat="1" ht="27" customHeight="1" hidden="1" outlineLevel="1">
      <c r="A141" s="8" t="s">
        <v>1</v>
      </c>
      <c r="B141" s="16"/>
      <c r="C141" s="16" t="e">
        <f>C140/C139</f>
        <v>#DIV/0!</v>
      </c>
      <c r="D141" s="19" t="e">
        <f t="shared" si="23"/>
        <v>#DIV/0!</v>
      </c>
      <c r="E141" s="17"/>
      <c r="F141" s="17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126"/>
      <c r="AA141" s="126"/>
      <c r="AB141" s="126"/>
      <c r="AC141" s="126"/>
      <c r="AD141" s="126"/>
      <c r="AE141" s="126"/>
      <c r="AF141" s="126"/>
    </row>
    <row r="142" spans="1:32" s="142" customFormat="1" ht="29.25" customHeight="1" collapsed="1">
      <c r="A142" s="137" t="s">
        <v>121</v>
      </c>
      <c r="B142" s="138"/>
      <c r="C142" s="144">
        <f>SUM(E142:AF142)</f>
        <v>1784</v>
      </c>
      <c r="D142" s="139" t="e">
        <f t="shared" si="23"/>
        <v>#DIV/0!</v>
      </c>
      <c r="E142" s="140"/>
      <c r="F142" s="140"/>
      <c r="G142" s="141"/>
      <c r="H142" s="141"/>
      <c r="I142" s="141">
        <v>150</v>
      </c>
      <c r="J142" s="141"/>
      <c r="K142" s="141"/>
      <c r="L142" s="141"/>
      <c r="M142" s="141">
        <v>46</v>
      </c>
      <c r="N142" s="141">
        <v>39</v>
      </c>
      <c r="O142" s="141"/>
      <c r="P142" s="141">
        <v>100</v>
      </c>
      <c r="Q142" s="141">
        <v>115</v>
      </c>
      <c r="R142" s="141"/>
      <c r="S142" s="141"/>
      <c r="T142" s="141">
        <v>84</v>
      </c>
      <c r="U142" s="141">
        <v>100</v>
      </c>
      <c r="V142" s="141"/>
      <c r="W142" s="141"/>
      <c r="X142" s="141">
        <v>250</v>
      </c>
      <c r="Y142" s="141"/>
      <c r="Z142" s="145">
        <v>550</v>
      </c>
      <c r="AA142" s="145"/>
      <c r="AB142" s="145"/>
      <c r="AC142" s="145">
        <v>100</v>
      </c>
      <c r="AD142" s="145">
        <v>50</v>
      </c>
      <c r="AE142" s="145">
        <v>100</v>
      </c>
      <c r="AF142" s="145">
        <v>100</v>
      </c>
    </row>
    <row r="143" spans="1:32" s="5" customFormat="1" ht="27" customHeight="1" hidden="1" outlineLevel="1">
      <c r="A143" s="174" t="s">
        <v>82</v>
      </c>
      <c r="B143" s="175"/>
      <c r="C143" s="169">
        <v>10250</v>
      </c>
      <c r="D143" s="170" t="e">
        <f>C143/B143</f>
        <v>#DIV/0!</v>
      </c>
      <c r="E143" s="171"/>
      <c r="F143" s="171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3"/>
      <c r="AA143" s="173"/>
      <c r="AB143" s="173"/>
      <c r="AC143" s="173"/>
      <c r="AD143" s="173"/>
      <c r="AE143" s="173"/>
      <c r="AF143" s="173"/>
    </row>
    <row r="144" spans="1:32" s="34" customFormat="1" ht="32.25" customHeight="1" outlineLevel="1">
      <c r="A144" s="8" t="s">
        <v>50</v>
      </c>
      <c r="B144" s="9"/>
      <c r="C144" s="48">
        <f>SUM(E144:AF144)</f>
        <v>8236.95</v>
      </c>
      <c r="D144" s="19" t="e">
        <f t="shared" si="23"/>
        <v>#DIV/0!</v>
      </c>
      <c r="E144" s="42"/>
      <c r="F144" s="42">
        <v>958</v>
      </c>
      <c r="G144" s="80"/>
      <c r="H144" s="80">
        <v>650</v>
      </c>
      <c r="I144" s="80">
        <v>364.5</v>
      </c>
      <c r="J144" s="80">
        <v>400</v>
      </c>
      <c r="K144" s="80"/>
      <c r="L144" s="80"/>
      <c r="M144" s="80">
        <v>350</v>
      </c>
      <c r="N144" s="80">
        <v>35</v>
      </c>
      <c r="O144" s="80">
        <v>519</v>
      </c>
      <c r="P144" s="80">
        <v>222</v>
      </c>
      <c r="Q144" s="80">
        <v>325</v>
      </c>
      <c r="R144" s="80">
        <v>593</v>
      </c>
      <c r="S144" s="80">
        <v>333</v>
      </c>
      <c r="T144" s="80">
        <v>120</v>
      </c>
      <c r="U144" s="80">
        <v>337</v>
      </c>
      <c r="V144" s="80">
        <v>310</v>
      </c>
      <c r="W144" s="80">
        <v>20</v>
      </c>
      <c r="X144" s="80">
        <v>165</v>
      </c>
      <c r="Y144" s="80">
        <v>440</v>
      </c>
      <c r="Z144" s="136">
        <v>1081</v>
      </c>
      <c r="AA144" s="136">
        <v>20</v>
      </c>
      <c r="AB144" s="136">
        <v>130</v>
      </c>
      <c r="AC144" s="136">
        <v>610</v>
      </c>
      <c r="AD144" s="136">
        <v>15</v>
      </c>
      <c r="AE144" s="136">
        <v>55</v>
      </c>
      <c r="AF144" s="136">
        <v>184.45</v>
      </c>
    </row>
    <row r="145" spans="1:32" s="142" customFormat="1" ht="29.25" customHeight="1" outlineLevel="1">
      <c r="A145" s="137" t="s">
        <v>39</v>
      </c>
      <c r="B145" s="138"/>
      <c r="C145" s="144">
        <f>SUM(E145:AF145)</f>
        <v>1825</v>
      </c>
      <c r="D145" s="139" t="e">
        <f t="shared" si="23"/>
        <v>#DIV/0!</v>
      </c>
      <c r="E145" s="140"/>
      <c r="F145" s="140">
        <v>90</v>
      </c>
      <c r="G145" s="141"/>
      <c r="H145" s="141">
        <v>60</v>
      </c>
      <c r="I145" s="141">
        <v>80</v>
      </c>
      <c r="J145" s="141">
        <v>40</v>
      </c>
      <c r="K145" s="141"/>
      <c r="L145" s="141"/>
      <c r="M145" s="141">
        <v>80</v>
      </c>
      <c r="N145" s="141">
        <v>35</v>
      </c>
      <c r="O145" s="141"/>
      <c r="P145" s="141">
        <v>170</v>
      </c>
      <c r="Q145" s="141">
        <v>175</v>
      </c>
      <c r="R145" s="141"/>
      <c r="S145" s="141">
        <v>80</v>
      </c>
      <c r="T145" s="141">
        <v>50</v>
      </c>
      <c r="U145" s="141">
        <v>120</v>
      </c>
      <c r="V145" s="141"/>
      <c r="W145" s="141"/>
      <c r="X145" s="141">
        <v>60</v>
      </c>
      <c r="Y145" s="141">
        <v>50</v>
      </c>
      <c r="Z145" s="145">
        <v>480</v>
      </c>
      <c r="AA145" s="145"/>
      <c r="AB145" s="145">
        <v>50</v>
      </c>
      <c r="AC145" s="145">
        <v>90</v>
      </c>
      <c r="AD145" s="145">
        <v>10</v>
      </c>
      <c r="AE145" s="145">
        <v>35</v>
      </c>
      <c r="AF145" s="145">
        <v>70</v>
      </c>
    </row>
    <row r="146" spans="1:32" s="34" customFormat="1" ht="29.25" customHeight="1" outlineLevel="1">
      <c r="A146" s="8" t="s">
        <v>54</v>
      </c>
      <c r="B146" s="40"/>
      <c r="C146" s="40">
        <f>C145/C144</f>
        <v>0.22156259295006037</v>
      </c>
      <c r="D146" s="19"/>
      <c r="E146" s="49"/>
      <c r="F146" s="4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136"/>
      <c r="AA146" s="136"/>
      <c r="AB146" s="136"/>
      <c r="AC146" s="136"/>
      <c r="AD146" s="136"/>
      <c r="AE146" s="136"/>
      <c r="AF146" s="136"/>
    </row>
    <row r="147" spans="1:32" s="34" customFormat="1" ht="29.25" customHeight="1" outlineLevel="1">
      <c r="A147" s="8" t="s">
        <v>116</v>
      </c>
      <c r="B147" s="12"/>
      <c r="C147" s="48">
        <f>SUM(E147:AF147)</f>
        <v>1491</v>
      </c>
      <c r="D147" s="19" t="e">
        <f aca="true" t="shared" si="25" ref="D147:D169">C147/B147</f>
        <v>#DIV/0!</v>
      </c>
      <c r="E147" s="30"/>
      <c r="F147" s="30"/>
      <c r="G147" s="81"/>
      <c r="H147" s="81">
        <v>50</v>
      </c>
      <c r="I147" s="81"/>
      <c r="J147" s="81">
        <v>100</v>
      </c>
      <c r="K147" s="81"/>
      <c r="L147" s="81"/>
      <c r="M147" s="81">
        <v>300</v>
      </c>
      <c r="N147" s="81"/>
      <c r="O147" s="81"/>
      <c r="P147" s="81">
        <v>310</v>
      </c>
      <c r="Q147" s="81">
        <v>185</v>
      </c>
      <c r="R147" s="81"/>
      <c r="S147" s="81">
        <v>50</v>
      </c>
      <c r="T147" s="81">
        <v>220</v>
      </c>
      <c r="U147" s="81">
        <v>74</v>
      </c>
      <c r="V147" s="81"/>
      <c r="W147" s="81"/>
      <c r="X147" s="81"/>
      <c r="Y147" s="81"/>
      <c r="Z147" s="136">
        <v>177</v>
      </c>
      <c r="AA147" s="136"/>
      <c r="AB147" s="136"/>
      <c r="AC147" s="136"/>
      <c r="AD147" s="136"/>
      <c r="AE147" s="136">
        <v>25</v>
      </c>
      <c r="AF147" s="136"/>
    </row>
    <row r="148" spans="1:32" s="142" customFormat="1" ht="29.25" customHeight="1" outlineLevel="1">
      <c r="A148" s="137" t="s">
        <v>55</v>
      </c>
      <c r="B148" s="138"/>
      <c r="C148" s="144">
        <f>SUM(E148:AF148)</f>
        <v>70</v>
      </c>
      <c r="D148" s="139"/>
      <c r="E148" s="140"/>
      <c r="F148" s="140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>
        <v>70</v>
      </c>
      <c r="Q148" s="141"/>
      <c r="R148" s="141"/>
      <c r="S148" s="141"/>
      <c r="T148" s="141"/>
      <c r="U148" s="141"/>
      <c r="V148" s="141"/>
      <c r="W148" s="141"/>
      <c r="X148" s="141"/>
      <c r="Y148" s="141"/>
      <c r="Z148" s="145"/>
      <c r="AA148" s="145"/>
      <c r="AB148" s="145"/>
      <c r="AC148" s="145"/>
      <c r="AD148" s="145"/>
      <c r="AE148" s="145"/>
      <c r="AF148" s="145"/>
    </row>
    <row r="149" spans="1:32" s="34" customFormat="1" ht="29.25" customHeight="1" outlineLevel="1">
      <c r="A149" s="8" t="s">
        <v>117</v>
      </c>
      <c r="B149" s="40"/>
      <c r="C149" s="40">
        <f>C148/C147</f>
        <v>0.046948356807511735</v>
      </c>
      <c r="D149" s="19" t="e">
        <f t="shared" si="25"/>
        <v>#DIV/0!</v>
      </c>
      <c r="E149" s="41"/>
      <c r="F149" s="41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36"/>
      <c r="AA149" s="136"/>
      <c r="AB149" s="136"/>
      <c r="AC149" s="136"/>
      <c r="AD149" s="136"/>
      <c r="AE149" s="136"/>
      <c r="AF149" s="136"/>
    </row>
    <row r="150" spans="1:32" s="34" customFormat="1" ht="29.25" customHeight="1" outlineLevel="1">
      <c r="A150" s="22" t="s">
        <v>109</v>
      </c>
      <c r="B150" s="9"/>
      <c r="C150" s="12"/>
      <c r="D150" s="19"/>
      <c r="E150" s="30"/>
      <c r="F150" s="30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136"/>
      <c r="AA150" s="136"/>
      <c r="AB150" s="136"/>
      <c r="AC150" s="136"/>
      <c r="AD150" s="136"/>
      <c r="AE150" s="136"/>
      <c r="AF150" s="136"/>
    </row>
    <row r="151" spans="1:32" s="142" customFormat="1" ht="29.25" customHeight="1" outlineLevel="1">
      <c r="A151" s="143" t="s">
        <v>41</v>
      </c>
      <c r="B151" s="138"/>
      <c r="C151" s="144">
        <f>SUM(E151:AF151)</f>
        <v>540</v>
      </c>
      <c r="D151" s="139" t="e">
        <f t="shared" si="25"/>
        <v>#DIV/0!</v>
      </c>
      <c r="E151" s="140"/>
      <c r="F151" s="140"/>
      <c r="G151" s="141"/>
      <c r="H151" s="141"/>
      <c r="I151" s="141">
        <v>20</v>
      </c>
      <c r="J151" s="141"/>
      <c r="K151" s="141"/>
      <c r="L151" s="141"/>
      <c r="M151" s="141"/>
      <c r="N151" s="141">
        <v>30</v>
      </c>
      <c r="O151" s="141"/>
      <c r="P151" s="141">
        <v>40</v>
      </c>
      <c r="Q151" s="141">
        <v>50</v>
      </c>
      <c r="R151" s="141"/>
      <c r="S151" s="141">
        <v>40</v>
      </c>
      <c r="T151" s="141"/>
      <c r="U151" s="141">
        <v>20</v>
      </c>
      <c r="V151" s="141"/>
      <c r="W151" s="141"/>
      <c r="X151" s="141">
        <v>40</v>
      </c>
      <c r="Y151" s="141"/>
      <c r="Z151" s="145">
        <v>100</v>
      </c>
      <c r="AA151" s="145"/>
      <c r="AB151" s="145">
        <v>60</v>
      </c>
      <c r="AC151" s="145">
        <v>70</v>
      </c>
      <c r="AD151" s="145">
        <v>10</v>
      </c>
      <c r="AE151" s="145">
        <v>10</v>
      </c>
      <c r="AF151" s="145">
        <v>50</v>
      </c>
    </row>
    <row r="152" spans="1:32" s="34" customFormat="1" ht="27.75" customHeight="1" outlineLevel="1">
      <c r="A152" s="22" t="s">
        <v>42</v>
      </c>
      <c r="B152" s="9"/>
      <c r="C152" s="12">
        <v>6114</v>
      </c>
      <c r="D152" s="19" t="e">
        <f t="shared" si="25"/>
        <v>#DIV/0!</v>
      </c>
      <c r="E152" s="30"/>
      <c r="F152" s="30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136"/>
      <c r="AA152" s="136"/>
      <c r="AB152" s="136"/>
      <c r="AC152" s="136"/>
      <c r="AD152" s="136"/>
      <c r="AE152" s="136"/>
      <c r="AF152" s="136"/>
    </row>
    <row r="153" spans="1:32" s="34" customFormat="1" ht="29.25" customHeight="1" outlineLevel="1">
      <c r="A153" s="22" t="s">
        <v>51</v>
      </c>
      <c r="B153" s="9"/>
      <c r="C153" s="48">
        <f>SUM(E153:AF153)</f>
        <v>0</v>
      </c>
      <c r="D153" s="19" t="e">
        <f t="shared" si="25"/>
        <v>#DIV/0!</v>
      </c>
      <c r="E153" s="10"/>
      <c r="F153" s="10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36"/>
      <c r="AA153" s="136"/>
      <c r="AB153" s="136"/>
      <c r="AC153" s="136"/>
      <c r="AD153" s="136"/>
      <c r="AE153" s="136"/>
      <c r="AF153" s="136"/>
    </row>
    <row r="154" spans="1:32" s="34" customFormat="1" ht="29.25" customHeight="1" outlineLevel="1">
      <c r="A154" s="37" t="s">
        <v>43</v>
      </c>
      <c r="B154" s="19"/>
      <c r="C154" s="167">
        <f>C151/C152%</f>
        <v>8.832188420019627</v>
      </c>
      <c r="D154" s="19"/>
      <c r="E154" s="20"/>
      <c r="F154" s="20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136"/>
      <c r="AA154" s="136"/>
      <c r="AB154" s="136"/>
      <c r="AC154" s="136"/>
      <c r="AD154" s="136"/>
      <c r="AE154" s="136"/>
      <c r="AF154" s="136"/>
    </row>
    <row r="155" spans="1:32" s="142" customFormat="1" ht="29.25" customHeight="1" outlineLevel="1">
      <c r="A155" s="143" t="s">
        <v>44</v>
      </c>
      <c r="B155" s="138"/>
      <c r="C155" s="144">
        <f>SUM(E155:AF155)</f>
        <v>6150</v>
      </c>
      <c r="D155" s="139" t="e">
        <f t="shared" si="25"/>
        <v>#DIV/0!</v>
      </c>
      <c r="E155" s="140"/>
      <c r="F155" s="140">
        <v>400</v>
      </c>
      <c r="G155" s="141"/>
      <c r="H155" s="141">
        <v>150</v>
      </c>
      <c r="I155" s="141">
        <v>250</v>
      </c>
      <c r="J155" s="141"/>
      <c r="K155" s="141"/>
      <c r="L155" s="141"/>
      <c r="M155" s="141">
        <v>400</v>
      </c>
      <c r="N155" s="141"/>
      <c r="O155" s="141"/>
      <c r="P155" s="141">
        <v>900</v>
      </c>
      <c r="Q155" s="141">
        <v>850</v>
      </c>
      <c r="R155" s="141"/>
      <c r="S155" s="141">
        <v>350</v>
      </c>
      <c r="T155" s="141">
        <v>250</v>
      </c>
      <c r="U155" s="141">
        <v>450</v>
      </c>
      <c r="V155" s="141"/>
      <c r="W155" s="141"/>
      <c r="X155" s="141"/>
      <c r="Y155" s="141"/>
      <c r="Z155" s="145">
        <v>2100</v>
      </c>
      <c r="AA155" s="145"/>
      <c r="AB155" s="145"/>
      <c r="AC155" s="145">
        <v>50</v>
      </c>
      <c r="AD155" s="145"/>
      <c r="AE155" s="145"/>
      <c r="AF155" s="145"/>
    </row>
    <row r="156" spans="1:32" s="34" customFormat="1" ht="29.25" customHeight="1" outlineLevel="1">
      <c r="A156" s="22" t="s">
        <v>45</v>
      </c>
      <c r="B156" s="9"/>
      <c r="C156" s="12">
        <v>18970</v>
      </c>
      <c r="D156" s="19" t="e">
        <f t="shared" si="25"/>
        <v>#DIV/0!</v>
      </c>
      <c r="E156" s="30"/>
      <c r="F156" s="30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136"/>
      <c r="AA156" s="136"/>
      <c r="AB156" s="136"/>
      <c r="AC156" s="136"/>
      <c r="AD156" s="136"/>
      <c r="AE156" s="136"/>
      <c r="AF156" s="136"/>
    </row>
    <row r="157" spans="1:32" s="34" customFormat="1" ht="29.25" customHeight="1" outlineLevel="1">
      <c r="A157" s="22" t="s">
        <v>52</v>
      </c>
      <c r="B157" s="9"/>
      <c r="C157" s="48">
        <f>SUM(E157:AF157)</f>
        <v>0</v>
      </c>
      <c r="D157" s="19" t="e">
        <f t="shared" si="25"/>
        <v>#DIV/0!</v>
      </c>
      <c r="E157" s="10"/>
      <c r="F157" s="10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36"/>
      <c r="AA157" s="136"/>
      <c r="AB157" s="136"/>
      <c r="AC157" s="136"/>
      <c r="AD157" s="136"/>
      <c r="AE157" s="136"/>
      <c r="AF157" s="136"/>
    </row>
    <row r="158" spans="1:32" s="34" customFormat="1" ht="29.25" customHeight="1" outlineLevel="1">
      <c r="A158" s="37" t="s">
        <v>46</v>
      </c>
      <c r="B158" s="19"/>
      <c r="C158" s="168">
        <f>C155*100/C156</f>
        <v>32.41960991038482</v>
      </c>
      <c r="D158" s="19" t="e">
        <f t="shared" si="25"/>
        <v>#DIV/0!</v>
      </c>
      <c r="E158" s="20"/>
      <c r="F158" s="20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136"/>
      <c r="AA158" s="136"/>
      <c r="AB158" s="136"/>
      <c r="AC158" s="136"/>
      <c r="AD158" s="136"/>
      <c r="AE158" s="136"/>
      <c r="AF158" s="136"/>
    </row>
    <row r="159" spans="1:32" s="153" customFormat="1" ht="29.25" customHeight="1" outlineLevel="1">
      <c r="A159" s="146" t="s">
        <v>47</v>
      </c>
      <c r="B159" s="147"/>
      <c r="C159" s="148">
        <v>19985</v>
      </c>
      <c r="D159" s="149" t="e">
        <f t="shared" si="25"/>
        <v>#DIV/0!</v>
      </c>
      <c r="E159" s="150"/>
      <c r="F159" s="150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2"/>
      <c r="AA159" s="152"/>
      <c r="AB159" s="152"/>
      <c r="AC159" s="152"/>
      <c r="AD159" s="152"/>
      <c r="AE159" s="152"/>
      <c r="AF159" s="152"/>
    </row>
    <row r="160" spans="1:32" s="34" customFormat="1" ht="28.5" customHeight="1" outlineLevel="1">
      <c r="A160" s="22" t="s">
        <v>48</v>
      </c>
      <c r="B160" s="9"/>
      <c r="C160" s="12">
        <f>SUM(E160:AF160)</f>
        <v>0</v>
      </c>
      <c r="D160" s="19" t="e">
        <f>C160/B160</f>
        <v>#DIV/0!</v>
      </c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36"/>
      <c r="AA160" s="136"/>
      <c r="AB160" s="136"/>
      <c r="AC160" s="136"/>
      <c r="AD160" s="136"/>
      <c r="AE160" s="136"/>
      <c r="AF160" s="136"/>
    </row>
    <row r="161" spans="1:32" s="34" customFormat="1" ht="29.25" customHeight="1" outlineLevel="1">
      <c r="A161" s="22" t="s">
        <v>53</v>
      </c>
      <c r="B161" s="9"/>
      <c r="C161" s="12"/>
      <c r="D161" s="19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36"/>
      <c r="AA161" s="136"/>
      <c r="AB161" s="136"/>
      <c r="AC161" s="136"/>
      <c r="AD161" s="136"/>
      <c r="AE161" s="136"/>
      <c r="AF161" s="136"/>
    </row>
    <row r="162" spans="1:32" s="34" customFormat="1" ht="25.5" customHeight="1" outlineLevel="1">
      <c r="A162" s="37" t="s">
        <v>49</v>
      </c>
      <c r="B162" s="19"/>
      <c r="C162" s="19" t="e">
        <f>C159/C160</f>
        <v>#DIV/0!</v>
      </c>
      <c r="D162" s="19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136"/>
      <c r="AA162" s="136"/>
      <c r="AB162" s="136"/>
      <c r="AC162" s="136"/>
      <c r="AD162" s="136"/>
      <c r="AE162" s="136"/>
      <c r="AF162" s="136"/>
    </row>
    <row r="163" spans="1:32" s="34" customFormat="1" ht="0.75" customHeight="1" outlineLevel="1">
      <c r="A163" s="37" t="s">
        <v>40</v>
      </c>
      <c r="B163" s="9"/>
      <c r="C163" s="12">
        <f>SUM(E163:Y163)</f>
        <v>0</v>
      </c>
      <c r="D163" s="19" t="e">
        <f t="shared" si="25"/>
        <v>#DIV/0!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136"/>
      <c r="AA163" s="136"/>
      <c r="AB163" s="136"/>
      <c r="AC163" s="136"/>
      <c r="AD163" s="136"/>
      <c r="AE163" s="136"/>
      <c r="AF163" s="136"/>
    </row>
    <row r="164" spans="1:32" s="34" customFormat="1" ht="26.25" customHeight="1" hidden="1" outlineLevel="1">
      <c r="A164" s="22" t="s">
        <v>165</v>
      </c>
      <c r="B164" s="9"/>
      <c r="C164" s="148">
        <f>SUM(E164:AF164)</f>
        <v>0</v>
      </c>
      <c r="D164" s="19" t="e">
        <f t="shared" si="25"/>
        <v>#DIV/0!</v>
      </c>
      <c r="E164" s="3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36"/>
      <c r="AA164" s="136"/>
      <c r="AB164" s="136"/>
      <c r="AC164" s="136"/>
      <c r="AD164" s="136"/>
      <c r="AE164" s="136"/>
      <c r="AF164" s="136"/>
    </row>
    <row r="165" spans="1:32" s="34" customFormat="1" ht="0.75" customHeight="1" outlineLevel="1">
      <c r="A165" s="11" t="s">
        <v>114</v>
      </c>
      <c r="B165" s="9"/>
      <c r="C165" s="12">
        <f>SUM(E165:Y165)</f>
        <v>0</v>
      </c>
      <c r="D165" s="19" t="e">
        <f t="shared" si="25"/>
        <v>#DIV/0!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136"/>
      <c r="AA165" s="136"/>
      <c r="AB165" s="136"/>
      <c r="AC165" s="136"/>
      <c r="AD165" s="136"/>
      <c r="AE165" s="136"/>
      <c r="AF165" s="136"/>
    </row>
    <row r="166" spans="1:32" s="34" customFormat="1" ht="21" customHeight="1" hidden="1" outlineLevel="1">
      <c r="A166" s="76" t="s">
        <v>115</v>
      </c>
      <c r="B166" s="12"/>
      <c r="C166" s="12">
        <f>SUM(E166:Y166)</f>
        <v>0</v>
      </c>
      <c r="D166" s="69" t="e">
        <f t="shared" si="25"/>
        <v>#DIV/0!</v>
      </c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136"/>
      <c r="AA166" s="136"/>
      <c r="AB166" s="136"/>
      <c r="AC166" s="136"/>
      <c r="AD166" s="136"/>
      <c r="AE166" s="136"/>
      <c r="AF166" s="136"/>
    </row>
    <row r="167" spans="1:32" s="34" customFormat="1" ht="29.25" customHeight="1" hidden="1" outlineLevel="1">
      <c r="A167" s="77" t="s">
        <v>92</v>
      </c>
      <c r="B167" s="9"/>
      <c r="C167" s="50" t="e">
        <f>C166/C165</f>
        <v>#DIV/0!</v>
      </c>
      <c r="D167" s="50" t="e">
        <f t="shared" si="25"/>
        <v>#DIV/0!</v>
      </c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136"/>
      <c r="AA167" s="136"/>
      <c r="AB167" s="136"/>
      <c r="AC167" s="136"/>
      <c r="AD167" s="136"/>
      <c r="AE167" s="136"/>
      <c r="AF167" s="136"/>
    </row>
    <row r="168" spans="1:32" s="34" customFormat="1" ht="44.25" customHeight="1" hidden="1" outlineLevel="1">
      <c r="A168" s="22" t="s">
        <v>108</v>
      </c>
      <c r="B168" s="13"/>
      <c r="C168" s="13"/>
      <c r="D168" s="20" t="e">
        <f t="shared" si="25"/>
        <v>#DIV/0!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136"/>
      <c r="AA168" s="136"/>
      <c r="AB168" s="136"/>
      <c r="AC168" s="136"/>
      <c r="AD168" s="136"/>
      <c r="AE168" s="136"/>
      <c r="AF168" s="136"/>
    </row>
    <row r="169" spans="1:32" s="34" customFormat="1" ht="50.25" customHeight="1" outlineLevel="1">
      <c r="A169" s="37" t="s">
        <v>110</v>
      </c>
      <c r="B169" s="44"/>
      <c r="C169" s="44" t="e">
        <f>C166*10/C168</f>
        <v>#DIV/0!</v>
      </c>
      <c r="D169" s="19" t="e">
        <f t="shared" si="25"/>
        <v>#DIV/0!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136"/>
      <c r="AA169" s="136"/>
      <c r="AB169" s="136"/>
      <c r="AC169" s="136"/>
      <c r="AD169" s="136"/>
      <c r="AE169" s="136"/>
      <c r="AF169" s="136"/>
    </row>
    <row r="170" spans="1:32" s="34" customFormat="1" ht="46.5" customHeight="1" hidden="1" outlineLevel="1">
      <c r="A170" s="8" t="s">
        <v>127</v>
      </c>
      <c r="B170" s="43"/>
      <c r="C170" s="43">
        <f>SUM(E170:Y170)</f>
        <v>0</v>
      </c>
      <c r="D170" s="79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136"/>
      <c r="AA170" s="136"/>
      <c r="AB170" s="136"/>
      <c r="AC170" s="136"/>
      <c r="AD170" s="136"/>
      <c r="AE170" s="136"/>
      <c r="AF170" s="136"/>
    </row>
    <row r="171" spans="1:32" s="34" customFormat="1" ht="28.5" customHeight="1" hidden="1" outlineLevel="1">
      <c r="A171" s="8" t="s">
        <v>128</v>
      </c>
      <c r="B171" s="43"/>
      <c r="C171" s="43">
        <f>SUM(E171:Y171)</f>
        <v>0</v>
      </c>
      <c r="D171" s="79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136"/>
      <c r="AA171" s="136"/>
      <c r="AB171" s="136"/>
      <c r="AC171" s="136"/>
      <c r="AD171" s="136"/>
      <c r="AE171" s="136"/>
      <c r="AF171" s="136"/>
    </row>
    <row r="172" spans="1:32" s="34" customFormat="1" ht="28.5" customHeight="1" hidden="1" outlineLevel="1">
      <c r="A172" s="8" t="s">
        <v>129</v>
      </c>
      <c r="B172" s="43"/>
      <c r="C172" s="43">
        <f>SUM(E172:Y172)</f>
        <v>0</v>
      </c>
      <c r="D172" s="79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136"/>
      <c r="AA172" s="136"/>
      <c r="AB172" s="136"/>
      <c r="AC172" s="136"/>
      <c r="AD172" s="136"/>
      <c r="AE172" s="136"/>
      <c r="AF172" s="136"/>
    </row>
    <row r="173" spans="1:25" s="34" customFormat="1" ht="46.5" customHeight="1" hidden="1" outlineLevel="1">
      <c r="A173" s="84" t="s">
        <v>130</v>
      </c>
      <c r="B173" s="85"/>
      <c r="C173" s="85">
        <f>SUM(E173:Y173)</f>
        <v>0</v>
      </c>
      <c r="D173" s="86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</row>
    <row r="174" spans="1:25" s="34" customFormat="1" ht="25.5" customHeight="1" outlineLevel="1">
      <c r="A174" s="224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</row>
    <row r="175" ht="16.5">
      <c r="A175" s="2"/>
    </row>
    <row r="176" ht="16.5">
      <c r="A176" s="2"/>
    </row>
    <row r="177" ht="16.5">
      <c r="A177" s="2"/>
    </row>
    <row r="178" ht="16.5">
      <c r="A178" s="2"/>
    </row>
    <row r="179" ht="16.5">
      <c r="A179" s="2"/>
    </row>
    <row r="180" ht="16.5">
      <c r="A180" s="2"/>
    </row>
    <row r="181" ht="16.5">
      <c r="A181" s="2"/>
    </row>
    <row r="182" ht="16.5">
      <c r="A182" s="2"/>
    </row>
    <row r="183" ht="16.5">
      <c r="A183" s="2"/>
    </row>
    <row r="184" ht="16.5">
      <c r="A184" s="2"/>
    </row>
    <row r="185" ht="16.5">
      <c r="A185" s="2"/>
    </row>
    <row r="186" ht="16.5">
      <c r="A186" s="2"/>
    </row>
    <row r="187" ht="16.5">
      <c r="A187" s="2"/>
    </row>
    <row r="188" ht="16.5">
      <c r="A188" s="2"/>
    </row>
    <row r="189" ht="16.5">
      <c r="A189" s="2"/>
    </row>
    <row r="190" ht="16.5">
      <c r="A190" s="2"/>
    </row>
    <row r="191" ht="16.5">
      <c r="A191" s="2"/>
    </row>
    <row r="192" ht="16.5">
      <c r="A192" s="2"/>
    </row>
    <row r="193" ht="16.5">
      <c r="A193" s="2"/>
    </row>
    <row r="194" ht="16.5">
      <c r="A194" s="2"/>
    </row>
    <row r="195" ht="16.5">
      <c r="A195" s="2"/>
    </row>
    <row r="196" ht="16.5">
      <c r="A196" s="2"/>
    </row>
    <row r="197" ht="16.5">
      <c r="A197" s="2"/>
    </row>
    <row r="198" ht="16.5">
      <c r="A198" s="2"/>
    </row>
    <row r="199" ht="16.5">
      <c r="A199" s="2"/>
    </row>
    <row r="200" ht="16.5">
      <c r="A200" s="2"/>
    </row>
    <row r="201" ht="16.5">
      <c r="A201" s="2"/>
    </row>
    <row r="202" ht="16.5">
      <c r="A202" s="2"/>
    </row>
    <row r="203" ht="16.5">
      <c r="A203" s="2"/>
    </row>
    <row r="204" ht="16.5">
      <c r="A204" s="2"/>
    </row>
    <row r="205" ht="16.5">
      <c r="A205" s="2"/>
    </row>
    <row r="206" ht="16.5">
      <c r="A206" s="2"/>
    </row>
    <row r="207" ht="16.5">
      <c r="A207" s="2"/>
    </row>
    <row r="208" ht="16.5">
      <c r="A208" s="2"/>
    </row>
    <row r="209" ht="16.5">
      <c r="A209" s="2"/>
    </row>
    <row r="210" ht="16.5">
      <c r="A210" s="2"/>
    </row>
    <row r="211" ht="16.5">
      <c r="A211" s="2"/>
    </row>
    <row r="212" ht="16.5">
      <c r="A212" s="2"/>
    </row>
    <row r="213" ht="16.5">
      <c r="A213" s="2"/>
    </row>
    <row r="214" ht="16.5">
      <c r="A214" s="2"/>
    </row>
    <row r="215" ht="16.5">
      <c r="A215" s="2"/>
    </row>
    <row r="216" ht="16.5">
      <c r="A216" s="2"/>
    </row>
    <row r="217" ht="16.5">
      <c r="A217" s="2"/>
    </row>
    <row r="218" ht="16.5">
      <c r="A218" s="2"/>
    </row>
    <row r="219" ht="16.5">
      <c r="A219" s="2"/>
    </row>
    <row r="220" ht="16.5">
      <c r="A220" s="2"/>
    </row>
    <row r="221" ht="16.5">
      <c r="A221" s="2"/>
    </row>
    <row r="222" ht="16.5">
      <c r="A222" s="2"/>
    </row>
    <row r="223" ht="16.5">
      <c r="A223" s="2"/>
    </row>
    <row r="224" ht="16.5">
      <c r="A224" s="2"/>
    </row>
    <row r="225" ht="16.5">
      <c r="A225" s="2"/>
    </row>
    <row r="226" ht="16.5">
      <c r="A226" s="2"/>
    </row>
    <row r="227" ht="16.5">
      <c r="A227" s="2"/>
    </row>
    <row r="228" ht="16.5">
      <c r="A228" s="2"/>
    </row>
    <row r="229" ht="16.5">
      <c r="A229" s="2"/>
    </row>
    <row r="230" ht="16.5">
      <c r="A230" s="2"/>
    </row>
    <row r="231" ht="16.5">
      <c r="A231" s="2"/>
    </row>
    <row r="232" ht="16.5">
      <c r="A232" s="2"/>
    </row>
    <row r="233" ht="16.5">
      <c r="A233" s="2"/>
    </row>
    <row r="234" ht="16.5">
      <c r="A234" s="2"/>
    </row>
    <row r="235" ht="16.5">
      <c r="A235" s="2"/>
    </row>
    <row r="236" ht="16.5">
      <c r="A236" s="2"/>
    </row>
    <row r="237" ht="16.5">
      <c r="A237" s="2"/>
    </row>
    <row r="238" ht="16.5">
      <c r="A238" s="2"/>
    </row>
    <row r="239" ht="16.5">
      <c r="A239" s="2"/>
    </row>
    <row r="240" ht="16.5">
      <c r="A240" s="2"/>
    </row>
    <row r="241" ht="16.5">
      <c r="A241" s="2"/>
    </row>
    <row r="242" ht="16.5">
      <c r="A242" s="2"/>
    </row>
    <row r="243" ht="16.5">
      <c r="A243" s="2"/>
    </row>
    <row r="244" ht="16.5">
      <c r="A244" s="2"/>
    </row>
    <row r="245" ht="16.5">
      <c r="A245" s="2"/>
    </row>
    <row r="246" ht="16.5">
      <c r="A246" s="2"/>
    </row>
    <row r="247" ht="16.5">
      <c r="A247" s="2"/>
    </row>
    <row r="248" ht="16.5">
      <c r="A248" s="2"/>
    </row>
    <row r="249" ht="16.5">
      <c r="A249" s="2"/>
    </row>
    <row r="250" ht="16.5">
      <c r="A250" s="2"/>
    </row>
    <row r="251" ht="16.5">
      <c r="A251" s="2"/>
    </row>
    <row r="252" ht="16.5">
      <c r="A252" s="2"/>
    </row>
    <row r="253" ht="16.5">
      <c r="A253" s="2"/>
    </row>
    <row r="254" ht="16.5">
      <c r="A254" s="2"/>
    </row>
    <row r="255" ht="16.5">
      <c r="A255" s="2"/>
    </row>
    <row r="256" ht="16.5">
      <c r="A256" s="2"/>
    </row>
    <row r="257" ht="16.5">
      <c r="A257" s="2"/>
    </row>
    <row r="258" ht="16.5">
      <c r="A258" s="2"/>
    </row>
    <row r="259" ht="16.5">
      <c r="A259" s="2"/>
    </row>
    <row r="260" ht="16.5">
      <c r="A260" s="2"/>
    </row>
    <row r="261" ht="16.5">
      <c r="A261" s="2"/>
    </row>
    <row r="262" ht="16.5">
      <c r="A262" s="2"/>
    </row>
    <row r="263" ht="16.5">
      <c r="A263" s="2"/>
    </row>
    <row r="264" ht="16.5">
      <c r="A264" s="2"/>
    </row>
    <row r="265" ht="16.5">
      <c r="A265" s="2"/>
    </row>
    <row r="266" ht="16.5">
      <c r="A266" s="2"/>
    </row>
    <row r="267" ht="16.5">
      <c r="A267" s="2"/>
    </row>
    <row r="268" ht="16.5">
      <c r="A268" s="2"/>
    </row>
    <row r="269" ht="16.5">
      <c r="A269" s="2"/>
    </row>
    <row r="270" ht="16.5">
      <c r="A270" s="2"/>
    </row>
    <row r="271" ht="16.5">
      <c r="A271" s="2"/>
    </row>
    <row r="272" ht="16.5">
      <c r="A272" s="2"/>
    </row>
    <row r="273" ht="16.5">
      <c r="A273" s="2"/>
    </row>
    <row r="274" ht="16.5">
      <c r="A274" s="2"/>
    </row>
    <row r="275" ht="16.5">
      <c r="A275" s="2"/>
    </row>
    <row r="276" ht="16.5">
      <c r="A276" s="2"/>
    </row>
    <row r="277" ht="16.5">
      <c r="A277" s="2"/>
    </row>
    <row r="278" ht="16.5">
      <c r="A278" s="2"/>
    </row>
    <row r="279" ht="16.5">
      <c r="A279" s="2"/>
    </row>
    <row r="280" ht="16.5">
      <c r="A280" s="2"/>
    </row>
    <row r="281" ht="16.5">
      <c r="A281" s="2"/>
    </row>
    <row r="282" ht="16.5">
      <c r="A282" s="2"/>
    </row>
    <row r="283" ht="16.5">
      <c r="A283" s="2"/>
    </row>
    <row r="284" ht="16.5">
      <c r="A284" s="2"/>
    </row>
    <row r="285" ht="16.5">
      <c r="A285" s="2"/>
    </row>
    <row r="286" ht="16.5">
      <c r="A286" s="2"/>
    </row>
    <row r="287" ht="16.5">
      <c r="A287" s="2"/>
    </row>
    <row r="288" ht="16.5">
      <c r="A288" s="2"/>
    </row>
    <row r="289" ht="16.5">
      <c r="A289" s="2"/>
    </row>
    <row r="290" ht="16.5">
      <c r="A290" s="2"/>
    </row>
    <row r="291" ht="16.5">
      <c r="A291" s="2"/>
    </row>
    <row r="292" ht="16.5">
      <c r="A292" s="2"/>
    </row>
    <row r="293" ht="16.5">
      <c r="A293" s="2"/>
    </row>
    <row r="294" ht="16.5">
      <c r="A294" s="2"/>
    </row>
    <row r="295" ht="16.5">
      <c r="A295" s="2"/>
    </row>
    <row r="296" ht="16.5">
      <c r="A296" s="2"/>
    </row>
    <row r="297" ht="16.5">
      <c r="A297" s="2"/>
    </row>
    <row r="298" ht="16.5">
      <c r="A298" s="2"/>
    </row>
    <row r="299" ht="16.5">
      <c r="A299" s="2"/>
    </row>
    <row r="300" ht="16.5">
      <c r="A300" s="2"/>
    </row>
    <row r="301" ht="16.5">
      <c r="A301" s="2"/>
    </row>
    <row r="302" ht="16.5">
      <c r="A302" s="2"/>
    </row>
    <row r="303" ht="16.5">
      <c r="A303" s="2"/>
    </row>
    <row r="304" ht="16.5">
      <c r="A304" s="2"/>
    </row>
    <row r="305" ht="16.5">
      <c r="A305" s="2"/>
    </row>
    <row r="306" ht="16.5">
      <c r="A306" s="2"/>
    </row>
    <row r="307" ht="16.5">
      <c r="A307" s="2"/>
    </row>
    <row r="308" ht="16.5">
      <c r="A308" s="2"/>
    </row>
    <row r="309" ht="16.5">
      <c r="A309" s="2"/>
    </row>
    <row r="310" ht="16.5">
      <c r="A310" s="2"/>
    </row>
    <row r="311" ht="16.5">
      <c r="A311" s="2"/>
    </row>
    <row r="312" ht="16.5">
      <c r="A312" s="2"/>
    </row>
    <row r="313" ht="16.5">
      <c r="A313" s="2"/>
    </row>
    <row r="314" ht="16.5">
      <c r="A314" s="2"/>
    </row>
    <row r="315" ht="16.5">
      <c r="A315" s="2"/>
    </row>
    <row r="316" ht="16.5">
      <c r="A316" s="2"/>
    </row>
    <row r="317" ht="16.5">
      <c r="A317" s="2"/>
    </row>
    <row r="318" ht="16.5">
      <c r="A318" s="2"/>
    </row>
    <row r="319" ht="16.5">
      <c r="A319" s="2"/>
    </row>
    <row r="320" ht="16.5">
      <c r="A320" s="2"/>
    </row>
    <row r="321" ht="16.5">
      <c r="A321" s="2"/>
    </row>
    <row r="322" ht="16.5">
      <c r="A322" s="2"/>
    </row>
    <row r="323" ht="16.5">
      <c r="A323" s="2"/>
    </row>
    <row r="324" ht="16.5">
      <c r="A324" s="2"/>
    </row>
    <row r="325" ht="16.5">
      <c r="A325" s="2"/>
    </row>
    <row r="326" ht="16.5">
      <c r="A326" s="2"/>
    </row>
    <row r="327" ht="16.5">
      <c r="A327" s="2"/>
    </row>
    <row r="328" ht="16.5">
      <c r="A328" s="2"/>
    </row>
    <row r="329" ht="16.5">
      <c r="A329" s="2"/>
    </row>
    <row r="330" ht="16.5">
      <c r="A330" s="2"/>
    </row>
    <row r="331" ht="16.5">
      <c r="A331" s="2"/>
    </row>
    <row r="332" ht="16.5">
      <c r="A332" s="2"/>
    </row>
    <row r="333" ht="16.5">
      <c r="A333" s="2"/>
    </row>
    <row r="334" ht="16.5">
      <c r="A334" s="2"/>
    </row>
    <row r="335" ht="16.5">
      <c r="A335" s="2"/>
    </row>
    <row r="336" ht="16.5">
      <c r="A336" s="2"/>
    </row>
    <row r="337" ht="16.5">
      <c r="A337" s="2"/>
    </row>
    <row r="338" ht="16.5">
      <c r="A338" s="2"/>
    </row>
    <row r="339" ht="16.5">
      <c r="A339" s="2"/>
    </row>
    <row r="340" ht="16.5">
      <c r="A340" s="2"/>
    </row>
    <row r="341" ht="16.5">
      <c r="A341" s="2"/>
    </row>
    <row r="342" ht="16.5">
      <c r="A342" s="2"/>
    </row>
    <row r="343" ht="16.5">
      <c r="A343" s="2"/>
    </row>
    <row r="344" ht="16.5">
      <c r="A344" s="2"/>
    </row>
    <row r="345" ht="16.5">
      <c r="A345" s="2"/>
    </row>
    <row r="346" ht="16.5">
      <c r="A346" s="2"/>
    </row>
    <row r="347" ht="16.5">
      <c r="A347" s="2"/>
    </row>
    <row r="348" ht="16.5">
      <c r="A348" s="2"/>
    </row>
    <row r="349" ht="16.5">
      <c r="A349" s="2"/>
    </row>
    <row r="350" ht="16.5">
      <c r="A350" s="2"/>
    </row>
    <row r="351" ht="16.5">
      <c r="A351" s="2"/>
    </row>
    <row r="352" ht="16.5">
      <c r="A352" s="2"/>
    </row>
    <row r="353" ht="16.5">
      <c r="A353" s="2"/>
    </row>
    <row r="354" ht="16.5">
      <c r="A354" s="2"/>
    </row>
    <row r="355" ht="16.5">
      <c r="A355" s="2"/>
    </row>
    <row r="356" ht="16.5">
      <c r="A356" s="2"/>
    </row>
    <row r="357" ht="16.5">
      <c r="A357" s="2"/>
    </row>
    <row r="358" ht="16.5">
      <c r="A358" s="2"/>
    </row>
    <row r="359" ht="16.5">
      <c r="A359" s="2"/>
    </row>
    <row r="360" ht="16.5">
      <c r="A360" s="2"/>
    </row>
    <row r="361" ht="16.5">
      <c r="A361" s="2"/>
    </row>
    <row r="362" ht="16.5">
      <c r="A362" s="2"/>
    </row>
    <row r="363" ht="16.5">
      <c r="A363" s="2"/>
    </row>
    <row r="364" ht="16.5">
      <c r="A364" s="2"/>
    </row>
    <row r="365" ht="16.5">
      <c r="A365" s="2"/>
    </row>
    <row r="366" ht="16.5">
      <c r="A366" s="2"/>
    </row>
    <row r="367" ht="16.5">
      <c r="A367" s="2"/>
    </row>
    <row r="368" ht="16.5">
      <c r="A368" s="2"/>
    </row>
    <row r="369" ht="16.5">
      <c r="A369" s="2"/>
    </row>
    <row r="370" ht="16.5">
      <c r="A370" s="2"/>
    </row>
    <row r="371" ht="16.5">
      <c r="A371" s="2"/>
    </row>
    <row r="372" ht="16.5">
      <c r="A372" s="2"/>
    </row>
    <row r="373" ht="16.5">
      <c r="A373" s="2"/>
    </row>
    <row r="374" ht="16.5">
      <c r="A374" s="2"/>
    </row>
    <row r="375" ht="16.5">
      <c r="A375" s="2"/>
    </row>
    <row r="376" ht="16.5">
      <c r="A376" s="2"/>
    </row>
    <row r="377" ht="16.5">
      <c r="A377" s="2"/>
    </row>
    <row r="378" ht="16.5">
      <c r="A378" s="2"/>
    </row>
    <row r="379" ht="16.5">
      <c r="A379" s="2"/>
    </row>
    <row r="380" ht="16.5">
      <c r="A380" s="2"/>
    </row>
    <row r="381" ht="16.5">
      <c r="A381" s="2"/>
    </row>
    <row r="382" ht="16.5">
      <c r="A382" s="2"/>
    </row>
    <row r="383" ht="16.5">
      <c r="A383" s="2"/>
    </row>
    <row r="384" ht="16.5">
      <c r="A384" s="2"/>
    </row>
    <row r="385" ht="16.5">
      <c r="A385" s="2"/>
    </row>
    <row r="386" ht="16.5">
      <c r="A386" s="2"/>
    </row>
    <row r="387" ht="16.5">
      <c r="A387" s="2"/>
    </row>
    <row r="388" ht="16.5">
      <c r="A388" s="2"/>
    </row>
    <row r="389" ht="16.5">
      <c r="A389" s="2"/>
    </row>
    <row r="390" ht="16.5">
      <c r="A390" s="2"/>
    </row>
    <row r="391" ht="16.5">
      <c r="A391" s="2"/>
    </row>
    <row r="392" ht="16.5">
      <c r="A392" s="2"/>
    </row>
    <row r="393" ht="16.5">
      <c r="A393" s="2"/>
    </row>
    <row r="394" ht="16.5">
      <c r="A394" s="2"/>
    </row>
    <row r="395" ht="16.5">
      <c r="A395" s="2"/>
    </row>
    <row r="396" ht="16.5">
      <c r="A396" s="2"/>
    </row>
    <row r="397" ht="16.5">
      <c r="A397" s="2"/>
    </row>
    <row r="398" ht="16.5">
      <c r="A398" s="2"/>
    </row>
    <row r="399" ht="16.5">
      <c r="A399" s="2"/>
    </row>
    <row r="400" ht="16.5">
      <c r="A400" s="2"/>
    </row>
    <row r="401" ht="16.5">
      <c r="A401" s="2"/>
    </row>
    <row r="402" ht="16.5">
      <c r="A402" s="2"/>
    </row>
    <row r="403" ht="16.5">
      <c r="A403" s="2"/>
    </row>
    <row r="404" ht="16.5">
      <c r="A404" s="2"/>
    </row>
    <row r="405" ht="16.5">
      <c r="A405" s="2"/>
    </row>
    <row r="406" ht="16.5">
      <c r="A406" s="2"/>
    </row>
    <row r="407" ht="16.5">
      <c r="A407" s="2"/>
    </row>
    <row r="408" ht="16.5">
      <c r="A408" s="2"/>
    </row>
    <row r="409" ht="16.5">
      <c r="A409" s="2"/>
    </row>
    <row r="410" ht="16.5">
      <c r="A410" s="2"/>
    </row>
    <row r="411" ht="16.5">
      <c r="A411" s="2"/>
    </row>
    <row r="412" ht="16.5">
      <c r="A412" s="2"/>
    </row>
    <row r="413" ht="16.5">
      <c r="A413" s="2"/>
    </row>
    <row r="414" ht="16.5">
      <c r="A414" s="2"/>
    </row>
    <row r="415" ht="16.5">
      <c r="A415" s="2"/>
    </row>
    <row r="416" ht="16.5">
      <c r="A416" s="2"/>
    </row>
    <row r="417" ht="16.5">
      <c r="A417" s="2"/>
    </row>
    <row r="418" ht="16.5">
      <c r="A418" s="2"/>
    </row>
    <row r="419" ht="16.5">
      <c r="A419" s="2"/>
    </row>
    <row r="420" ht="16.5">
      <c r="A420" s="2"/>
    </row>
    <row r="421" ht="16.5">
      <c r="A421" s="2"/>
    </row>
    <row r="422" ht="16.5">
      <c r="A422" s="2"/>
    </row>
    <row r="423" ht="16.5">
      <c r="A423" s="2"/>
    </row>
    <row r="424" ht="16.5">
      <c r="A424" s="2"/>
    </row>
    <row r="425" ht="16.5">
      <c r="A425" s="2"/>
    </row>
    <row r="426" ht="16.5">
      <c r="A426" s="2"/>
    </row>
    <row r="427" ht="16.5">
      <c r="A427" s="2"/>
    </row>
    <row r="428" ht="16.5">
      <c r="A428" s="2"/>
    </row>
    <row r="429" ht="16.5">
      <c r="A429" s="2"/>
    </row>
    <row r="430" ht="16.5">
      <c r="A430" s="2"/>
    </row>
    <row r="431" ht="16.5">
      <c r="A431" s="2"/>
    </row>
    <row r="432" ht="16.5">
      <c r="A432" s="2"/>
    </row>
    <row r="433" ht="16.5">
      <c r="A433" s="2"/>
    </row>
    <row r="434" ht="16.5">
      <c r="A434" s="2"/>
    </row>
    <row r="435" ht="16.5">
      <c r="A435" s="2"/>
    </row>
    <row r="436" ht="16.5">
      <c r="A436" s="2"/>
    </row>
    <row r="437" ht="16.5">
      <c r="A437" s="2"/>
    </row>
    <row r="438" ht="16.5">
      <c r="A438" s="2"/>
    </row>
    <row r="439" ht="16.5">
      <c r="A439" s="2"/>
    </row>
    <row r="440" ht="16.5">
      <c r="A440" s="2"/>
    </row>
    <row r="441" ht="16.5">
      <c r="A441" s="2"/>
    </row>
    <row r="442" ht="16.5">
      <c r="A442" s="2"/>
    </row>
    <row r="443" ht="16.5">
      <c r="A443" s="2"/>
    </row>
    <row r="444" ht="16.5">
      <c r="A444" s="2"/>
    </row>
    <row r="445" ht="16.5">
      <c r="A445" s="2"/>
    </row>
    <row r="446" ht="16.5">
      <c r="A446" s="2"/>
    </row>
    <row r="447" ht="16.5">
      <c r="A447" s="2"/>
    </row>
    <row r="448" ht="16.5">
      <c r="A448" s="2"/>
    </row>
    <row r="449" ht="16.5">
      <c r="A449" s="2"/>
    </row>
    <row r="450" ht="16.5">
      <c r="A450" s="2"/>
    </row>
    <row r="451" ht="16.5">
      <c r="A451" s="2"/>
    </row>
    <row r="452" ht="16.5">
      <c r="A452" s="2"/>
    </row>
    <row r="453" ht="16.5">
      <c r="A453" s="2"/>
    </row>
    <row r="454" ht="16.5">
      <c r="A454" s="2"/>
    </row>
    <row r="455" ht="16.5">
      <c r="A455" s="2"/>
    </row>
    <row r="456" ht="16.5">
      <c r="A456" s="2"/>
    </row>
    <row r="457" ht="16.5">
      <c r="A457" s="2"/>
    </row>
    <row r="458" ht="16.5">
      <c r="A458" s="2"/>
    </row>
    <row r="459" ht="16.5">
      <c r="A459" s="2"/>
    </row>
    <row r="460" ht="16.5">
      <c r="A460" s="2"/>
    </row>
    <row r="461" ht="16.5">
      <c r="A461" s="2"/>
    </row>
    <row r="462" ht="16.5">
      <c r="A462" s="2"/>
    </row>
    <row r="463" ht="16.5">
      <c r="A463" s="2"/>
    </row>
    <row r="464" ht="16.5">
      <c r="A464" s="2"/>
    </row>
    <row r="465" ht="16.5">
      <c r="A465" s="2"/>
    </row>
    <row r="466" ht="16.5">
      <c r="A466" s="2"/>
    </row>
    <row r="467" ht="16.5">
      <c r="A467" s="2"/>
    </row>
    <row r="468" ht="16.5">
      <c r="A468" s="2"/>
    </row>
    <row r="469" ht="16.5">
      <c r="A469" s="2"/>
    </row>
    <row r="470" ht="16.5">
      <c r="A470" s="2"/>
    </row>
    <row r="471" ht="16.5">
      <c r="A471" s="2"/>
    </row>
    <row r="472" ht="16.5">
      <c r="A472" s="2"/>
    </row>
    <row r="473" ht="16.5">
      <c r="A473" s="2"/>
    </row>
    <row r="474" ht="16.5">
      <c r="A474" s="2"/>
    </row>
    <row r="475" ht="16.5">
      <c r="A475" s="2"/>
    </row>
    <row r="476" ht="16.5">
      <c r="A476" s="2"/>
    </row>
    <row r="477" ht="16.5">
      <c r="A477" s="2"/>
    </row>
    <row r="478" ht="16.5">
      <c r="A478" s="2"/>
    </row>
    <row r="479" ht="16.5">
      <c r="A479" s="2"/>
    </row>
    <row r="480" ht="16.5">
      <c r="A480" s="2"/>
    </row>
    <row r="481" ht="16.5">
      <c r="A481" s="2"/>
    </row>
    <row r="482" ht="16.5">
      <c r="A482" s="2"/>
    </row>
    <row r="483" ht="16.5">
      <c r="A483" s="2"/>
    </row>
    <row r="484" ht="16.5">
      <c r="A484" s="2"/>
    </row>
    <row r="485" ht="16.5">
      <c r="A485" s="2"/>
    </row>
    <row r="486" ht="16.5">
      <c r="A486" s="2"/>
    </row>
    <row r="487" ht="16.5">
      <c r="A487" s="2"/>
    </row>
    <row r="488" ht="16.5">
      <c r="A488" s="2"/>
    </row>
    <row r="489" ht="16.5">
      <c r="A489" s="2"/>
    </row>
    <row r="490" ht="16.5">
      <c r="A490" s="2"/>
    </row>
    <row r="491" ht="16.5">
      <c r="A491" s="2"/>
    </row>
    <row r="492" ht="16.5">
      <c r="A492" s="2"/>
    </row>
    <row r="493" ht="16.5">
      <c r="A493" s="2"/>
    </row>
    <row r="494" ht="16.5">
      <c r="A494" s="2"/>
    </row>
    <row r="495" ht="16.5">
      <c r="A495" s="2"/>
    </row>
    <row r="496" ht="16.5">
      <c r="A496" s="2"/>
    </row>
    <row r="497" ht="16.5">
      <c r="A497" s="2"/>
    </row>
    <row r="498" ht="16.5">
      <c r="A498" s="2"/>
    </row>
    <row r="499" ht="16.5">
      <c r="A499" s="2"/>
    </row>
    <row r="500" ht="16.5">
      <c r="A500" s="2"/>
    </row>
    <row r="501" ht="16.5">
      <c r="A501" s="2"/>
    </row>
    <row r="502" ht="16.5">
      <c r="A502" s="2"/>
    </row>
    <row r="503" ht="16.5">
      <c r="A503" s="2"/>
    </row>
    <row r="504" ht="16.5">
      <c r="A504" s="2"/>
    </row>
    <row r="505" ht="16.5">
      <c r="A505" s="2"/>
    </row>
    <row r="506" ht="16.5">
      <c r="A506" s="2"/>
    </row>
    <row r="507" ht="16.5">
      <c r="A507" s="2"/>
    </row>
    <row r="508" ht="16.5">
      <c r="A508" s="2"/>
    </row>
    <row r="509" ht="16.5">
      <c r="A509" s="2"/>
    </row>
    <row r="510" ht="16.5">
      <c r="A510" s="2"/>
    </row>
    <row r="511" ht="16.5">
      <c r="A511" s="2"/>
    </row>
    <row r="512" ht="16.5">
      <c r="A512" s="2"/>
    </row>
    <row r="513" ht="16.5">
      <c r="A513" s="2"/>
    </row>
    <row r="514" ht="16.5">
      <c r="A514" s="2"/>
    </row>
    <row r="515" ht="16.5">
      <c r="A515" s="2"/>
    </row>
    <row r="516" ht="16.5">
      <c r="A516" s="2"/>
    </row>
    <row r="517" ht="16.5">
      <c r="A517" s="2"/>
    </row>
    <row r="518" ht="16.5">
      <c r="A518" s="2"/>
    </row>
    <row r="519" ht="16.5">
      <c r="A519" s="2"/>
    </row>
    <row r="520" ht="16.5">
      <c r="A520" s="2"/>
    </row>
    <row r="521" ht="16.5">
      <c r="A521" s="2"/>
    </row>
    <row r="522" ht="16.5">
      <c r="A522" s="2"/>
    </row>
    <row r="523" ht="16.5">
      <c r="A523" s="2"/>
    </row>
    <row r="524" ht="16.5">
      <c r="A524" s="2"/>
    </row>
    <row r="525" ht="16.5">
      <c r="A525" s="2"/>
    </row>
    <row r="526" ht="16.5">
      <c r="A526" s="2"/>
    </row>
    <row r="527" ht="16.5">
      <c r="A527" s="2"/>
    </row>
    <row r="528" ht="16.5">
      <c r="A528" s="2"/>
    </row>
    <row r="529" ht="16.5">
      <c r="A529" s="2"/>
    </row>
    <row r="530" ht="16.5">
      <c r="A530" s="2"/>
    </row>
    <row r="531" ht="16.5">
      <c r="A531" s="2"/>
    </row>
    <row r="532" ht="16.5">
      <c r="A532" s="2"/>
    </row>
    <row r="533" ht="16.5">
      <c r="A533" s="2"/>
    </row>
    <row r="534" ht="16.5">
      <c r="A534" s="2"/>
    </row>
    <row r="535" ht="16.5">
      <c r="A535" s="2"/>
    </row>
    <row r="536" ht="16.5">
      <c r="A536" s="2"/>
    </row>
    <row r="537" ht="16.5">
      <c r="A537" s="2"/>
    </row>
    <row r="538" ht="16.5">
      <c r="A538" s="2"/>
    </row>
    <row r="539" ht="16.5">
      <c r="A539" s="2"/>
    </row>
    <row r="540" ht="16.5">
      <c r="A540" s="2"/>
    </row>
    <row r="541" ht="16.5">
      <c r="A541" s="2"/>
    </row>
    <row r="542" ht="16.5">
      <c r="A542" s="2"/>
    </row>
    <row r="543" ht="16.5">
      <c r="A543" s="2"/>
    </row>
    <row r="544" ht="16.5">
      <c r="A544" s="2"/>
    </row>
    <row r="545" ht="16.5">
      <c r="A545" s="2"/>
    </row>
    <row r="546" ht="16.5">
      <c r="A546" s="2"/>
    </row>
    <row r="547" ht="16.5">
      <c r="A547" s="2"/>
    </row>
    <row r="548" ht="16.5">
      <c r="A548" s="2"/>
    </row>
    <row r="549" ht="16.5">
      <c r="A549" s="2"/>
    </row>
    <row r="550" ht="16.5">
      <c r="A550" s="2"/>
    </row>
    <row r="551" ht="16.5">
      <c r="A551" s="2"/>
    </row>
    <row r="552" ht="16.5">
      <c r="A552" s="2"/>
    </row>
    <row r="553" ht="16.5">
      <c r="A553" s="2"/>
    </row>
    <row r="554" ht="16.5">
      <c r="A554" s="2"/>
    </row>
    <row r="555" ht="16.5">
      <c r="A555" s="2"/>
    </row>
    <row r="556" ht="16.5">
      <c r="A556" s="2"/>
    </row>
    <row r="557" ht="16.5">
      <c r="A557" s="2"/>
    </row>
    <row r="558" ht="16.5">
      <c r="A558" s="2"/>
    </row>
    <row r="559" ht="16.5">
      <c r="A559" s="2"/>
    </row>
    <row r="560" ht="16.5">
      <c r="A560" s="2"/>
    </row>
    <row r="561" ht="16.5">
      <c r="A561" s="2"/>
    </row>
    <row r="562" ht="16.5">
      <c r="A562" s="2"/>
    </row>
    <row r="563" ht="16.5">
      <c r="A563" s="2"/>
    </row>
    <row r="564" ht="16.5">
      <c r="A564" s="2"/>
    </row>
    <row r="565" ht="16.5">
      <c r="A565" s="2"/>
    </row>
    <row r="566" ht="16.5">
      <c r="A566" s="2"/>
    </row>
    <row r="567" ht="16.5">
      <c r="A567" s="2"/>
    </row>
    <row r="568" ht="16.5">
      <c r="A568" s="2"/>
    </row>
    <row r="569" ht="16.5">
      <c r="A569" s="2"/>
    </row>
    <row r="570" ht="16.5">
      <c r="A570" s="2"/>
    </row>
    <row r="571" ht="16.5">
      <c r="A571" s="2"/>
    </row>
    <row r="572" ht="16.5">
      <c r="A572" s="2"/>
    </row>
    <row r="573" ht="16.5">
      <c r="A573" s="2"/>
    </row>
    <row r="574" ht="16.5">
      <c r="A574" s="2"/>
    </row>
    <row r="575" ht="16.5">
      <c r="A575" s="2"/>
    </row>
    <row r="576" ht="16.5">
      <c r="A576" s="2"/>
    </row>
    <row r="577" ht="16.5">
      <c r="A577" s="2"/>
    </row>
    <row r="578" ht="16.5">
      <c r="A578" s="2"/>
    </row>
    <row r="579" ht="16.5">
      <c r="A579" s="2"/>
    </row>
    <row r="580" ht="16.5">
      <c r="A580" s="2"/>
    </row>
    <row r="581" ht="16.5">
      <c r="A581" s="2"/>
    </row>
    <row r="582" ht="16.5">
      <c r="A582" s="2"/>
    </row>
    <row r="583" ht="16.5">
      <c r="A583" s="2"/>
    </row>
    <row r="584" ht="16.5">
      <c r="A584" s="2"/>
    </row>
  </sheetData>
  <sheetProtection/>
  <mergeCells count="35">
    <mergeCell ref="X5:X6"/>
    <mergeCell ref="V5:V6"/>
    <mergeCell ref="W5:W6"/>
    <mergeCell ref="Q5:Q6"/>
    <mergeCell ref="R5:R6"/>
    <mergeCell ref="B4:B6"/>
    <mergeCell ref="C4:C6"/>
    <mergeCell ref="N5:N6"/>
    <mergeCell ref="T5:T6"/>
    <mergeCell ref="L5:L6"/>
    <mergeCell ref="H5:H6"/>
    <mergeCell ref="J5:J6"/>
    <mergeCell ref="O5:O6"/>
    <mergeCell ref="P5:P6"/>
    <mergeCell ref="K5:K6"/>
    <mergeCell ref="A174:Y174"/>
    <mergeCell ref="G5:G6"/>
    <mergeCell ref="M5:M6"/>
    <mergeCell ref="D4:D6"/>
    <mergeCell ref="I5:I6"/>
    <mergeCell ref="E5:E6"/>
    <mergeCell ref="F5:F6"/>
    <mergeCell ref="Y5:Y6"/>
    <mergeCell ref="U5:U6"/>
    <mergeCell ref="S5:S6"/>
    <mergeCell ref="A2:AF2"/>
    <mergeCell ref="E4:AF4"/>
    <mergeCell ref="AD5:AD6"/>
    <mergeCell ref="AE5:AE6"/>
    <mergeCell ref="AF5:AF6"/>
    <mergeCell ref="Z5:Z6"/>
    <mergeCell ref="AA5:AA6"/>
    <mergeCell ref="AB5:AB6"/>
    <mergeCell ref="AC5:AC6"/>
    <mergeCell ref="A4:A6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Ильин Александр</cp:lastModifiedBy>
  <cp:lastPrinted>2011-06-27T09:25:48Z</cp:lastPrinted>
  <dcterms:created xsi:type="dcterms:W3CDTF">2001-05-07T11:51:26Z</dcterms:created>
  <dcterms:modified xsi:type="dcterms:W3CDTF">2011-06-29T16:38:03Z</dcterms:modified>
  <cp:category/>
  <cp:version/>
  <cp:contentType/>
  <cp:contentStatus/>
</cp:coreProperties>
</file>