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activeTab="0"/>
  </bookViews>
  <sheets>
    <sheet name="МСУ" sheetId="1" r:id="rId1"/>
  </sheets>
  <definedNames>
    <definedName name="_xlnm.Print_Titles" localSheetId="0">'МСУ'!$4:$7</definedName>
    <definedName name="_xlnm.Print_Area" localSheetId="0">'МСУ'!$C$2:$AC$112</definedName>
  </definedNames>
  <calcPr fullCalcOnLoad="1"/>
</workbook>
</file>

<file path=xl/sharedStrings.xml><?xml version="1.0" encoding="utf-8"?>
<sst xmlns="http://schemas.openxmlformats.org/spreadsheetml/2006/main" count="1146" uniqueCount="1019">
  <si>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</si>
  <si>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</si>
  <si>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</si>
  <si>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</si>
  <si>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</si>
  <si>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</si>
  <si>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</si>
  <si>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</si>
  <si>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</si>
  <si>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</si>
  <si>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</si>
  <si>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</si>
  <si>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</si>
  <si>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</si>
  <si>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</si>
  <si>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</si>
  <si>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</si>
  <si>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</si>
  <si>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</si>
  <si>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</si>
  <si>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</si>
  <si>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</si>
  <si>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</si>
  <si>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</si>
  <si>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</si>
  <si>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</si>
  <si>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</si>
  <si>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</si>
  <si>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</si>
  <si>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</si>
  <si>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</si>
  <si>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</si>
  <si>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</si>
  <si>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</si>
  <si>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</si>
  <si>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</si>
  <si>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</si>
  <si>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</si>
  <si>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</si>
  <si>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</si>
  <si>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</si>
  <si>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</si>
  <si>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</si>
  <si>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</si>
  <si>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</si>
  <si>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</si>
  <si>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</si>
  <si>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</si>
  <si>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</si>
  <si>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</si>
  <si>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</si>
  <si>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</si>
  <si>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</si>
  <si>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</si>
  <si>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</si>
  <si>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</si>
  <si>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</si>
  <si>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</si>
  <si>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</si>
  <si>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</si>
  <si>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</si>
  <si>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</si>
  <si>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</si>
  <si>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</si>
  <si>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</si>
  <si>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</si>
  <si>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</si>
  <si>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</si>
  <si>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</si>
  <si>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</si>
  <si>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</si>
  <si>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</si>
  <si>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</si>
  <si>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</si>
  <si>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</si>
  <si>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</si>
  <si>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</si>
  <si>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</si>
  <si>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</si>
  <si>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</si>
  <si>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</si>
  <si>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</si>
  <si>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</si>
  <si>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</si>
  <si>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</si>
  <si>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</si>
  <si>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</si>
  <si>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</si>
  <si>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</si>
  <si>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</si>
  <si>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</si>
  <si>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</si>
  <si>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</si>
  <si>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</si>
  <si>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</si>
  <si>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</si>
  <si>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</si>
  <si>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</si>
  <si>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</si>
  <si>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</si>
  <si>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</si>
  <si>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</si>
  <si>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</si>
  <si>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</si>
  <si>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</si>
  <si>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</si>
  <si>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</si>
  <si>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</si>
  <si>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</si>
  <si>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</si>
  <si>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</si>
  <si>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</si>
  <si>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</si>
  <si>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</si>
  <si>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</si>
  <si>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</si>
  <si>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</si>
  <si>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</si>
  <si>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</si>
  <si>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</si>
  <si>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</si>
  <si>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</si>
  <si>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</si>
  <si>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</si>
  <si>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</si>
  <si>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трудоустройство</t>
  </si>
  <si>
    <t>0505</t>
  </si>
  <si>
    <t>0114</t>
  </si>
  <si>
    <t>0409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</si>
  <si>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</si>
  <si>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</si>
  <si>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</si>
  <si>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</si>
  <si>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</si>
  <si>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</si>
  <si>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</si>
  <si>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</si>
  <si>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</si>
  <si>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</si>
  <si>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</si>
  <si>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</si>
  <si>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</si>
  <si>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</si>
  <si>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</si>
  <si>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</si>
  <si>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</si>
  <si>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</si>
  <si>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</si>
  <si>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</si>
  <si>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</si>
  <si>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</si>
  <si>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</si>
  <si>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</si>
  <si>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</si>
  <si>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</si>
  <si>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</si>
  <si>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</si>
  <si>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TABLENAME=UTBL_OBJ1000368|FIELDS=D_KA1,D_KA2|VALUES=3000210,3000622</t>
  </si>
  <si>
    <t>членские взносы</t>
  </si>
  <si>
    <t>присяжные заседатели</t>
  </si>
  <si>
    <t>жку</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</si>
  <si>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</si>
  <si>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</si>
  <si>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</si>
  <si>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</si>
  <si>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</si>
  <si>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</si>
  <si>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</si>
  <si>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</si>
  <si>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</si>
  <si>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</si>
  <si>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</si>
  <si>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</si>
  <si>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</si>
  <si>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</si>
  <si>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</si>
  <si>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</si>
  <si>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</si>
  <si>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</si>
  <si>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</si>
  <si>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</si>
  <si>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</si>
  <si>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</si>
  <si>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</si>
  <si>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</si>
  <si>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</si>
  <si>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</si>
  <si>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</si>
  <si>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</si>
  <si>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TABLENAME=UTBL_OBJ1000368|FIELDS=D_KA1,D_KA2|VALUES=3000230,3000609</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</si>
  <si>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</si>
  <si>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</si>
  <si>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</si>
  <si>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</si>
  <si>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</si>
  <si>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</si>
  <si>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</si>
  <si>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</si>
  <si>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</si>
  <si>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</si>
  <si>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</si>
  <si>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</si>
  <si>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</si>
  <si>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</si>
  <si>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</si>
  <si>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</si>
  <si>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</si>
  <si>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</si>
  <si>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</si>
  <si>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</si>
  <si>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</si>
  <si>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</si>
  <si>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</si>
  <si>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</si>
  <si>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</si>
  <si>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</si>
  <si>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адмкомиссия</t>
  </si>
  <si>
    <t>несовершеннолетние</t>
  </si>
  <si>
    <t>обеспечение жилыми помещениями по договорам социального найма</t>
  </si>
  <si>
    <t>ЗАГС</t>
  </si>
  <si>
    <t>денежная выплата медработникам</t>
  </si>
  <si>
    <t>доплпта за классное руководство</t>
  </si>
  <si>
    <t>учет граждан, нуждающихся в жилых помещениях</t>
  </si>
  <si>
    <t>ВУС</t>
  </si>
  <si>
    <t>возмещение части родит.платы</t>
  </si>
  <si>
    <t>РМ-В 3900</t>
  </si>
  <si>
    <t>РМ-В 4000</t>
  </si>
  <si>
    <t>РМ-В 4300</t>
  </si>
  <si>
    <t>РМ-В 4500</t>
  </si>
  <si>
    <t>РМ-В 4600</t>
  </si>
  <si>
    <t>РМ-В 47000</t>
  </si>
  <si>
    <t>РМ-В 4800</t>
  </si>
  <si>
    <t>РМ-В 4900</t>
  </si>
  <si>
    <t>0104</t>
  </si>
  <si>
    <t>0106</t>
  </si>
  <si>
    <t>0115</t>
  </si>
  <si>
    <t>0709</t>
  </si>
  <si>
    <t>0408</t>
  </si>
  <si>
    <t>0701</t>
  </si>
  <si>
    <t>0702</t>
  </si>
  <si>
    <t>0901</t>
  </si>
  <si>
    <t>0902</t>
  </si>
  <si>
    <t>0904</t>
  </si>
  <si>
    <t>0302</t>
  </si>
  <si>
    <t>0504</t>
  </si>
  <si>
    <t>Дополнительно</t>
  </si>
  <si>
    <t>0401</t>
  </si>
  <si>
    <t>Устав Батыревского района от 18.11.2005 г.</t>
  </si>
  <si>
    <t>Начальник финансового отдела</t>
  </si>
  <si>
    <t>администрации Батыревского района</t>
  </si>
  <si>
    <t>Т.А. Полякова</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</si>
  <si>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</si>
  <si>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</si>
  <si>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</si>
  <si>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</si>
  <si>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</si>
  <si>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</si>
  <si>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выборы</t>
  </si>
  <si>
    <t>0107</t>
  </si>
  <si>
    <t xml:space="preserve">налог на имущество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</si>
  <si>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</si>
  <si>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</si>
  <si>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</si>
  <si>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</si>
  <si>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</si>
  <si>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</si>
  <si>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</si>
  <si>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</si>
  <si>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</si>
  <si>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</si>
  <si>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</si>
  <si>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</si>
  <si>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</si>
  <si>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</si>
  <si>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</si>
  <si>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</si>
  <si>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</si>
  <si>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</si>
  <si>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</si>
  <si>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</si>
  <si>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</si>
  <si>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</si>
  <si>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</si>
  <si>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</si>
  <si>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</si>
  <si>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</si>
  <si>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</si>
  <si>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</si>
  <si>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</si>
  <si>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</si>
  <si>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</si>
  <si>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</si>
  <si>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</si>
  <si>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</si>
  <si>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</si>
  <si>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</si>
  <si>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</si>
  <si>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</si>
  <si>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</si>
  <si>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</si>
  <si>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</si>
  <si>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</si>
  <si>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</si>
  <si>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</si>
  <si>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</si>
  <si>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</si>
  <si>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</si>
  <si>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</si>
  <si>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</si>
  <si>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</si>
  <si>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</si>
  <si>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</si>
  <si>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финансирование расходов на содержание органов местного самоуправления муниципальных районов</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</si>
  <si>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</si>
  <si>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</si>
  <si>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</si>
  <si>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</si>
  <si>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</si>
  <si>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</si>
  <si>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</si>
  <si>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</si>
  <si>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</si>
  <si>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</si>
  <si>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</si>
  <si>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</si>
  <si>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</si>
  <si>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</si>
  <si>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</si>
  <si>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</si>
  <si>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</si>
  <si>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</si>
  <si>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</si>
  <si>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</si>
  <si>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</si>
  <si>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</si>
  <si>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</si>
  <si>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</si>
  <si>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</si>
  <si>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</si>
  <si>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</si>
  <si>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</si>
  <si>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</si>
  <si>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</si>
  <si>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</si>
  <si>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</si>
  <si>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</si>
  <si>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</si>
  <si>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</si>
  <si>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</si>
  <si>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</si>
  <si>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</si>
  <si>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</si>
  <si>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</si>
  <si>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</si>
  <si>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</si>
  <si>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</si>
  <si>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</si>
  <si>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</si>
  <si>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</si>
  <si>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</si>
  <si>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</si>
  <si>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</si>
  <si>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</si>
  <si>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</si>
  <si>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</si>
  <si>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</si>
  <si>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</si>
  <si>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</si>
  <si>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</si>
  <si>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</si>
  <si>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</si>
  <si>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</si>
  <si>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</si>
  <si>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</si>
  <si>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</si>
  <si>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</si>
  <si>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</si>
  <si>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</si>
  <si>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</si>
  <si>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</si>
  <si>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</si>
  <si>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</si>
  <si>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</si>
  <si>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</si>
  <si>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</si>
  <si>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</si>
  <si>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</si>
  <si>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0411</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</si>
  <si>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</si>
  <si>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</si>
  <si>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</si>
  <si>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</si>
  <si>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</si>
  <si>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</si>
  <si>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</si>
  <si>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</si>
  <si>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</si>
  <si>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</si>
  <si>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</si>
  <si>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</si>
  <si>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</si>
  <si>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</si>
  <si>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</si>
  <si>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</si>
  <si>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</si>
  <si>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</si>
  <si>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</si>
  <si>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</si>
  <si>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</si>
  <si>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</si>
  <si>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</si>
  <si>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</si>
  <si>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</si>
  <si>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</si>
  <si>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</si>
  <si>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</si>
  <si>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</si>
  <si>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</si>
  <si>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</si>
  <si>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</si>
  <si>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</si>
  <si>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</si>
  <si>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</si>
  <si>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</si>
  <si>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</si>
  <si>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</si>
  <si>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</si>
  <si>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</si>
  <si>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</si>
  <si>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</si>
  <si>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</si>
  <si>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</si>
  <si>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</si>
  <si>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</si>
  <si>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</si>
  <si>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</si>
  <si>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</si>
  <si>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</si>
  <si>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</si>
  <si>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</si>
  <si>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</si>
  <si>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</si>
  <si>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</si>
  <si>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</si>
  <si>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</si>
  <si>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</si>
  <si>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</si>
  <si>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</si>
  <si>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</si>
  <si>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</si>
  <si>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</si>
  <si>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</si>
  <si>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</si>
  <si>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</si>
  <si>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</si>
  <si>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</si>
  <si>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</si>
  <si>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</si>
  <si>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</si>
  <si>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</si>
  <si>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</si>
  <si>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</si>
  <si>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</si>
  <si>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</si>
  <si>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</si>
  <si>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</si>
  <si>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</si>
  <si>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</si>
  <si>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</si>
  <si>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</si>
  <si>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TABLENAME=UTBL_OBJ1000368|FIELDS=D_KA1,D_KA2|VALUES=3000646,3000601</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</si>
  <si>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</si>
  <si>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</si>
  <si>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</si>
  <si>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</si>
  <si>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</si>
  <si>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</si>
  <si>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</si>
  <si>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</si>
  <si>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</si>
  <si>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</si>
  <si>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</si>
  <si>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</si>
  <si>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</si>
  <si>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</si>
  <si>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</si>
  <si>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</si>
  <si>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</si>
  <si>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</si>
  <si>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</si>
  <si>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TABLENAME=UTBL_OBJ1000368|FIELDS=D_KA1,D_KA2|VALUES=3000288,3000611</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</si>
  <si>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</si>
  <si>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</si>
  <si>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</si>
  <si>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</si>
  <si>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</si>
  <si>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</si>
  <si>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</si>
  <si>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</si>
  <si>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</si>
  <si>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</si>
  <si>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</si>
  <si>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</si>
  <si>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</si>
  <si>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</si>
  <si>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</si>
  <si>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</si>
  <si>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</si>
  <si>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</si>
  <si>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</si>
  <si>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</si>
  <si>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</si>
  <si>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</si>
  <si>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</si>
  <si>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</si>
  <si>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</si>
  <si>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</si>
  <si>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</si>
  <si>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</si>
  <si>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</si>
  <si>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</si>
  <si>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</si>
  <si>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</si>
  <si>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</si>
  <si>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</si>
  <si>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</si>
  <si>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</si>
  <si>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</si>
  <si>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</si>
  <si>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</si>
  <si>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</si>
  <si>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</si>
  <si>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</si>
  <si>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</si>
  <si>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</si>
  <si>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</si>
  <si>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</si>
  <si>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</si>
  <si>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</si>
  <si>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Нормативные правовые акты, договоры, соглашения муниципальных образований</t>
  </si>
  <si>
    <t>отчетный  финансовый год</t>
  </si>
  <si>
    <t>текущий финансовый год</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</si>
  <si>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</si>
  <si>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</si>
  <si>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</si>
  <si>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</si>
  <si>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</si>
  <si>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</si>
  <si>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</si>
  <si>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</si>
  <si>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</si>
  <si>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</si>
  <si>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</si>
  <si>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</si>
  <si>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</si>
  <si>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</si>
  <si>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</si>
  <si>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</si>
  <si>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</si>
  <si>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</si>
  <si>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</si>
  <si>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TABLENAME=UTBL_OBJ1000368|FIELDS=D_KA1,D_KA2|VALUES=3000277,3000608</t>
  </si>
  <si>
    <t>TABLENAME=UTBL_OBJ1000368|FIELDS=D_KA1,D_KA2|VALUES=3000277,3000609</t>
  </si>
  <si>
    <t>0910</t>
  </si>
  <si>
    <t>0908</t>
  </si>
  <si>
    <t>0412</t>
  </si>
  <si>
    <t>0503</t>
  </si>
  <si>
    <t xml:space="preserve"> Свод реестра расходного обязательства Батыревского района на 1 июня 2008  года</t>
  </si>
  <si>
    <t>осуществленеи гос полномочий по опеке</t>
  </si>
  <si>
    <t>0309</t>
  </si>
  <si>
    <t>обслуж долга</t>
  </si>
  <si>
    <t>0111</t>
  </si>
  <si>
    <t>0112</t>
  </si>
  <si>
    <t>резервный фонд</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</si>
  <si>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</si>
  <si>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</si>
  <si>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</si>
  <si>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</si>
  <si>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</si>
  <si>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</si>
  <si>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</si>
  <si>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</si>
  <si>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</si>
  <si>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</si>
  <si>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</si>
  <si>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</si>
  <si>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</si>
  <si>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</si>
  <si>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</si>
  <si>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</si>
  <si>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</si>
  <si>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</si>
  <si>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</si>
  <si>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</si>
  <si>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</si>
  <si>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</si>
  <si>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</si>
  <si>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</si>
  <si>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</si>
  <si>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</si>
  <si>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</si>
  <si>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0804</t>
  </si>
  <si>
    <t>0502</t>
  </si>
  <si>
    <t>0801</t>
  </si>
  <si>
    <t>Федеральный закон от 06.10.2003 №131-ФЗ "Об общих принципах организации местного самоуправления в Российской Федерации"</t>
  </si>
  <si>
    <t>01.01.2006, не установлен</t>
  </si>
  <si>
    <t>статья  15</t>
  </si>
  <si>
    <t>Закон Чувашской Республики от 18.10.2004 № 19   "Об организации местного самоуправления в ЧР (с изменениями)</t>
  </si>
  <si>
    <t xml:space="preserve">статья 9 </t>
  </si>
  <si>
    <t>01.01.2006, не установлено</t>
  </si>
  <si>
    <t>TABLENAME=UTBL_OBJ1000368|FIELDS=D_KA1,D_KA2|VALUES=3000210,3000619</t>
  </si>
  <si>
    <t>TABLENAME=UTBL_OBJ1000368|FIELDS=D_KA1,D_KA2|VALUES=3000210,3000620</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</si>
  <si>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</si>
  <si>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</si>
  <si>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</si>
  <si>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</si>
  <si>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</si>
  <si>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</si>
  <si>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</si>
  <si>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</si>
  <si>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</si>
  <si>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</si>
  <si>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</si>
  <si>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TABLENAME=UTBL_OBJ1000368|FIELDS=D_KA1,D_KA2|VALUES=3000228,3000619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</si>
  <si>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</si>
  <si>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</si>
  <si>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</si>
  <si>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</si>
  <si>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</si>
  <si>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TABLENAME=UTBL_OBJ1000368|FIELDS=D_KA1,D_KA2|VALUES=3000291,3000620</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</si>
  <si>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</si>
  <si>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</si>
  <si>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</si>
  <si>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</si>
  <si>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</si>
  <si>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</si>
  <si>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</si>
  <si>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</si>
  <si>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</si>
  <si>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</si>
  <si>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</si>
  <si>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</si>
  <si>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</si>
  <si>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</si>
  <si>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</si>
  <si>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</si>
  <si>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</si>
  <si>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</si>
  <si>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</si>
  <si>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</si>
  <si>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</si>
  <si>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</si>
  <si>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</si>
  <si>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</si>
  <si>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</si>
  <si>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</si>
  <si>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</si>
  <si>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</si>
  <si>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</si>
  <si>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</si>
  <si>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</si>
  <si>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</si>
  <si>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</si>
  <si>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</si>
  <si>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</si>
  <si>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</si>
  <si>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</si>
  <si>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</si>
  <si>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</si>
  <si>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</si>
  <si>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</si>
  <si>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</si>
  <si>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</si>
  <si>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</si>
  <si>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</si>
  <si>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</si>
  <si>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</si>
  <si>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</si>
  <si>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</si>
  <si>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музей</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</si>
  <si>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</si>
  <si>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</si>
  <si>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</si>
  <si>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</si>
  <si>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</si>
  <si>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</si>
  <si>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</si>
  <si>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</si>
  <si>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</si>
  <si>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</si>
  <si>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</si>
  <si>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</si>
  <si>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</si>
  <si>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</si>
  <si>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</si>
  <si>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</si>
  <si>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</si>
  <si>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</si>
  <si>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</si>
  <si>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</si>
  <si>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</si>
  <si>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</si>
  <si>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</si>
  <si>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</si>
  <si>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</si>
  <si>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TABLENAME=UTBL_OBJ1000368|FIELDS=D_KA1,D_KA2|VALUES=3000291,3000613</t>
  </si>
  <si>
    <t>TABLENAME=UTBL_OBJ1000368|FIELDS=D_KA1,D_KA2|VALUES=3000291,3000614</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</si>
  <si>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</si>
  <si>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</si>
  <si>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</si>
  <si>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</si>
  <si>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</si>
  <si>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</si>
  <si>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</si>
  <si>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</si>
  <si>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</si>
  <si>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</si>
  <si>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</si>
  <si>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</si>
  <si>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</si>
  <si>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</si>
  <si>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</si>
  <si>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</si>
  <si>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</si>
  <si>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</si>
  <si>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</si>
  <si>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</si>
  <si>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TABLENAME=UTBL_OBJ1000368|FIELDS=D_KA1,D_KA2|VALUES=3000225,3000619</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</si>
  <si>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</si>
  <si>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</si>
  <si>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</si>
  <si>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</si>
  <si>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</si>
  <si>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</si>
  <si>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</si>
  <si>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</si>
  <si>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</si>
  <si>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</si>
  <si>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</si>
  <si>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</si>
  <si>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</si>
  <si>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</si>
  <si>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</si>
  <si>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</si>
  <si>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</si>
  <si>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</si>
  <si>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</si>
  <si>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</si>
  <si>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</si>
  <si>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</si>
  <si>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</si>
  <si>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</si>
  <si>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</si>
  <si>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</si>
  <si>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</si>
  <si>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</si>
  <si>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</si>
  <si>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</si>
  <si>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</si>
  <si>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</si>
  <si>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</si>
  <si>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</si>
  <si>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</si>
  <si>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</si>
  <si>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</si>
  <si>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</si>
  <si>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</si>
  <si>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</si>
  <si>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</si>
  <si>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</si>
  <si>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</si>
  <si>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</si>
  <si>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</si>
  <si>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</si>
  <si>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</si>
  <si>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</si>
  <si>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</si>
  <si>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</si>
  <si>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</si>
  <si>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</si>
  <si>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</si>
  <si>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</si>
  <si>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</si>
  <si>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</si>
  <si>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</si>
  <si>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</si>
  <si>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</si>
  <si>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</si>
  <si>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</si>
  <si>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</si>
  <si>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</si>
  <si>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</si>
  <si>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</si>
  <si>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</si>
  <si>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</si>
  <si>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</si>
  <si>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</si>
  <si>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</si>
  <si>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</si>
  <si>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</si>
  <si>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</si>
  <si>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</si>
  <si>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</si>
  <si>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</si>
  <si>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</si>
  <si>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</si>
  <si>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</si>
  <si>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</si>
  <si>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</si>
  <si>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</si>
  <si>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</si>
  <si>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</si>
  <si>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</si>
  <si>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</si>
  <si>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</si>
  <si>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</si>
  <si>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</si>
  <si>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</si>
  <si>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</si>
  <si>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</si>
  <si>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</si>
  <si>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</si>
  <si>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</si>
  <si>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</si>
  <si>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</si>
  <si>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</si>
  <si>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</si>
  <si>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</si>
  <si>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</si>
  <si>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</si>
  <si>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</si>
  <si>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</si>
  <si>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</si>
  <si>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</si>
  <si>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</si>
  <si>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</si>
  <si>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</si>
  <si>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конкурс лучший населенный пункт</t>
  </si>
  <si>
    <t>водоснабжение (респ.)</t>
  </si>
  <si>
    <t>премия по конкурсу лучший(респ.)</t>
  </si>
  <si>
    <t>информационно-консутац.центр(рес.)</t>
  </si>
  <si>
    <t>общеобразовательный процесс(респ.)</t>
  </si>
  <si>
    <t>строительстов больницы (респ.)</t>
  </si>
  <si>
    <t>молодая семья (респ.)</t>
  </si>
  <si>
    <t>строительство жилья(респ.)</t>
  </si>
  <si>
    <t>лучший населенный пунк (респ.)</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</si>
  <si>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</si>
  <si>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TABLENAME=UTBL_OBJ1000368|FIELDS=D_KA1,D_KA2|VALUES=3000228,3000614</t>
  </si>
  <si>
    <t>TABLENAME=UTBL_OBJ1000368|FIELDS=D_KA1,D_KA2|VALUES=3000228,3000604</t>
  </si>
  <si>
    <t>РМ-А-1100</t>
  </si>
  <si>
    <t>TABLENAME=UTBL_OBJ1000368|FIELDS=D_KA1,D_KA2|VALUES=3000229,3000601</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</si>
  <si>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</si>
  <si>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</si>
  <si>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</si>
  <si>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</si>
  <si>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</si>
  <si>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</si>
  <si>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</si>
  <si>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</si>
  <si>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</si>
  <si>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</si>
  <si>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</si>
  <si>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</si>
  <si>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</si>
  <si>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</si>
  <si>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</si>
  <si>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</si>
  <si>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</si>
  <si>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</si>
  <si>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</si>
  <si>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</si>
  <si>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</si>
  <si>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</si>
  <si>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</si>
  <si>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</si>
  <si>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</si>
  <si>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</si>
  <si>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</si>
  <si>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</si>
  <si>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</si>
  <si>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</si>
  <si>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</si>
  <si>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</si>
  <si>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</si>
  <si>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</si>
  <si>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</si>
  <si>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</si>
  <si>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</si>
  <si>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</si>
  <si>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</si>
  <si>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</si>
  <si>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</si>
  <si>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</si>
  <si>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</si>
  <si>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</si>
  <si>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</si>
  <si>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TABLENAME=UTBL_OBJ1000368|FIELDS=D_KA1,D_KA2|VALUES=3000646,3000615</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</si>
  <si>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</si>
  <si>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</si>
  <si>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</si>
  <si>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</si>
  <si>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</si>
  <si>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</si>
  <si>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</si>
  <si>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</si>
  <si>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</si>
  <si>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</si>
  <si>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</si>
  <si>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</si>
  <si>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</si>
  <si>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</si>
  <si>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</si>
  <si>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</si>
  <si>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</si>
  <si>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</si>
  <si>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</si>
  <si>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</si>
  <si>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</si>
  <si>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</si>
  <si>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</si>
  <si>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</si>
  <si>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</si>
  <si>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</si>
  <si>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</si>
  <si>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</si>
  <si>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</si>
  <si>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</si>
  <si>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</si>
  <si>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</si>
  <si>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</si>
  <si>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</si>
  <si>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</si>
  <si>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</si>
  <si>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</si>
  <si>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</si>
  <si>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</si>
  <si>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</si>
  <si>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</si>
  <si>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</si>
  <si>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</si>
  <si>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</si>
  <si>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</si>
  <si>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</si>
  <si>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</si>
  <si>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</si>
  <si>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</si>
  <si>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</si>
  <si>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</si>
  <si>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</si>
  <si>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</si>
  <si>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</si>
  <si>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</si>
  <si>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</si>
  <si>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</si>
  <si>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</si>
  <si>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</si>
  <si>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</si>
  <si>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</si>
  <si>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</si>
  <si>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</si>
  <si>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</si>
  <si>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</si>
  <si>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</si>
  <si>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</si>
  <si>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</si>
  <si>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</si>
  <si>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</si>
  <si>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</si>
  <si>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</si>
  <si>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</si>
  <si>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</si>
  <si>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</si>
  <si>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</si>
  <si>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</si>
  <si>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</si>
  <si>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</si>
  <si>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</si>
  <si>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0105</t>
  </si>
  <si>
    <t>0405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</si>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</sst>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_-* #,##0.0_р_._-;\-* #,##0.0_р_._-;_-* &quot;-&quot;??_р_._-;_-@_-"/>
    <numFmt numFmtId="167" formatCode="_-* #,##0.0_р_._-;\-* #,##0.0_р_._-;_-* &quot;-&quot;?_р_._-;_-@_-"/>
    <numFmt numFmtId="168" formatCode="0.0000"/>
    <numFmt numFmtId="169" formatCode="0.00000"/>
    <numFmt numFmtId="170" formatCode="0.000"/>
  </numFmts>
  <fonts count="19">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8"/>
      <name val="Arial"/>
      <family val="0"/>
    </font>
    <font>
      <sz val="10"/>
      <color indexed="10"/>
      <name val="Arial"/>
      <family val="0"/>
    </font>
    <font>
      <b/>
      <sz val="10"/>
      <name val="Arial"/>
      <family val="2"/>
    </font>
    <font>
      <b/>
      <sz val="10"/>
      <name val="Times New Roman"/>
      <family val="1"/>
    </font>
  </fonts>
  <fills count="6">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15" fillId="0" borderId="1" xfId="19" applyNumberFormat="1" applyFont="1" applyBorder="1" applyAlignment="1">
      <alignment horizontal="center" vertical="top" wrapText="1"/>
      <protection/>
    </xf>
    <xf numFmtId="0" fontId="15" fillId="0" borderId="1" xfId="19" applyNumberFormat="1" applyFont="1" applyBorder="1" applyAlignment="1">
      <alignment horizontal="left" vertical="top" wrapText="1"/>
      <protection/>
    </xf>
    <xf numFmtId="49" fontId="15" fillId="0" borderId="1" xfId="19" applyNumberFormat="1" applyFont="1" applyBorder="1" applyAlignment="1">
      <alignment horizontal="center" vertical="top" wrapText="1"/>
      <protection/>
    </xf>
    <xf numFmtId="164" fontId="7" fillId="0" borderId="1" xfId="0" applyNumberFormat="1" applyFont="1" applyFill="1" applyBorder="1" applyAlignment="1" applyProtection="1">
      <alignment horizontal="right" vertical="center" wrapText="1" shrinkToFit="1"/>
      <protection locked="0"/>
    </xf>
    <xf numFmtId="0" fontId="7" fillId="0" borderId="1" xfId="0" applyNumberFormat="1" applyFont="1" applyFill="1" applyBorder="1" applyAlignment="1" applyProtection="1" quotePrefix="1">
      <alignment horizontal="right" vertical="center" wrapText="1" shrinkToFit="1"/>
      <protection locked="0"/>
    </xf>
    <xf numFmtId="0" fontId="7" fillId="0" borderId="1" xfId="0" applyNumberFormat="1" applyFont="1" applyFill="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left" vertical="center" wrapText="1" shrinkToFit="1"/>
      <protection locked="0"/>
    </xf>
    <xf numFmtId="14" fontId="1" fillId="0" borderId="1" xfId="0" applyNumberFormat="1" applyFont="1" applyFill="1" applyBorder="1" applyAlignment="1" applyProtection="1">
      <alignment horizontal="left" vertical="top" wrapText="1" shrinkToFit="1"/>
      <protection locked="0"/>
    </xf>
    <xf numFmtId="0" fontId="6"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quotePrefix="1">
      <alignment horizontal="right" vertical="center" wrapText="1" shrinkToFit="1"/>
      <protection locked="0"/>
    </xf>
    <xf numFmtId="0" fontId="10" fillId="0" borderId="1" xfId="0" applyNumberFormat="1" applyFont="1" applyFill="1" applyBorder="1" applyAlignment="1" applyProtection="1" quotePrefix="1">
      <alignment horizontal="center" vertical="center" wrapText="1" shrinkToFit="1"/>
      <protection locked="0"/>
    </xf>
    <xf numFmtId="164"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66" fontId="7" fillId="0" borderId="1" xfId="21" applyNumberFormat="1" applyFont="1" applyFill="1" applyBorder="1" applyAlignment="1" applyProtection="1">
      <alignment horizontal="right" vertical="center" wrapText="1" shrinkToFit="1"/>
      <protection locked="0"/>
    </xf>
    <xf numFmtId="164" fontId="0" fillId="0" borderId="1" xfId="0" applyNumberFormat="1" applyBorder="1" applyAlignment="1">
      <alignment/>
    </xf>
    <xf numFmtId="0" fontId="0" fillId="0" borderId="1" xfId="0" applyFill="1" applyBorder="1" applyAlignment="1">
      <alignment/>
    </xf>
    <xf numFmtId="164" fontId="0" fillId="0" borderId="1" xfId="0" applyNumberFormat="1" applyFill="1" applyBorder="1" applyAlignment="1">
      <alignment/>
    </xf>
    <xf numFmtId="0" fontId="0" fillId="0" borderId="1" xfId="0" applyFill="1" applyBorder="1" applyAlignment="1" quotePrefix="1">
      <alignment horizontal="right"/>
    </xf>
    <xf numFmtId="0" fontId="7" fillId="2" borderId="1" xfId="0" applyNumberFormat="1" applyFont="1" applyFill="1" applyBorder="1" applyAlignment="1" applyProtection="1">
      <alignment horizontal="center" vertical="center" wrapText="1"/>
      <protection/>
    </xf>
    <xf numFmtId="0" fontId="11" fillId="2" borderId="1" xfId="0" applyNumberFormat="1" applyFont="1" applyFill="1" applyBorder="1" applyAlignment="1" applyProtection="1">
      <alignment horizontal="left" vertical="center" wrapText="1"/>
      <protection/>
    </xf>
    <xf numFmtId="0" fontId="11" fillId="2" borderId="1" xfId="0" applyNumberFormat="1" applyFont="1" applyFill="1" applyBorder="1" applyAlignment="1" applyProtection="1">
      <alignment horizontal="center" vertical="center" wrapText="1"/>
      <protection/>
    </xf>
    <xf numFmtId="0" fontId="7" fillId="3" borderId="1" xfId="0" applyNumberFormat="1" applyFont="1" applyFill="1" applyBorder="1" applyAlignment="1" applyProtection="1" quotePrefix="1">
      <alignment horizontal="right" vertical="center" wrapText="1" shrinkToFit="1"/>
      <protection locked="0"/>
    </xf>
    <xf numFmtId="0" fontId="7" fillId="3" borderId="1" xfId="0" applyNumberFormat="1" applyFont="1" applyFill="1" applyBorder="1" applyAlignment="1" applyProtection="1">
      <alignment horizontal="right" vertical="center" wrapText="1" shrinkToFit="1"/>
      <protection locked="0"/>
    </xf>
    <xf numFmtId="0" fontId="15" fillId="3" borderId="1" xfId="19" applyNumberFormat="1" applyFont="1" applyFill="1" applyBorder="1" applyAlignment="1">
      <alignment horizontal="center" vertical="top" wrapText="1"/>
      <protection/>
    </xf>
    <xf numFmtId="0" fontId="1" fillId="3" borderId="1" xfId="0" applyNumberFormat="1" applyFont="1" applyFill="1" applyBorder="1" applyAlignment="1" applyProtection="1">
      <alignment horizontal="left" vertical="top" wrapText="1" shrinkToFit="1"/>
      <protection locked="0"/>
    </xf>
    <xf numFmtId="0" fontId="1" fillId="3" borderId="1" xfId="0" applyNumberFormat="1" applyFont="1" applyFill="1" applyBorder="1" applyAlignment="1" applyProtection="1">
      <alignment horizontal="right" vertical="center" wrapText="1" shrinkToFit="1"/>
      <protection locked="0"/>
    </xf>
    <xf numFmtId="0" fontId="1" fillId="3" borderId="1" xfId="0" applyNumberFormat="1" applyFont="1" applyFill="1" applyBorder="1" applyAlignment="1" applyProtection="1">
      <alignment horizontal="left" vertical="center" wrapText="1" shrinkToFit="1"/>
      <protection locked="0"/>
    </xf>
    <xf numFmtId="14" fontId="1" fillId="3" borderId="1" xfId="0" applyNumberFormat="1" applyFont="1" applyFill="1" applyBorder="1" applyAlignment="1" applyProtection="1">
      <alignment horizontal="left" vertical="top" wrapText="1" shrinkToFit="1"/>
      <protection locked="0"/>
    </xf>
    <xf numFmtId="166" fontId="10" fillId="3" borderId="1" xfId="21" applyNumberFormat="1" applyFont="1" applyFill="1" applyBorder="1" applyAlignment="1" applyProtection="1">
      <alignment horizontal="right" vertical="center" wrapText="1" shrinkToFit="1"/>
      <protection locked="0"/>
    </xf>
    <xf numFmtId="0" fontId="7" fillId="3" borderId="1" xfId="0" applyNumberFormat="1" applyFont="1" applyFill="1" applyBorder="1" applyAlignment="1" applyProtection="1">
      <alignment horizontal="left" vertical="top" wrapText="1" shrinkToFit="1"/>
      <protection locked="0"/>
    </xf>
    <xf numFmtId="0" fontId="10" fillId="3" borderId="1" xfId="0" applyNumberFormat="1" applyFont="1" applyFill="1" applyBorder="1" applyAlignment="1" applyProtection="1" quotePrefix="1">
      <alignment horizontal="right" vertical="center" wrapText="1" shrinkToFit="1"/>
      <protection locked="0"/>
    </xf>
    <xf numFmtId="0" fontId="10" fillId="3" borderId="1" xfId="0" applyNumberFormat="1" applyFont="1" applyFill="1" applyBorder="1" applyAlignment="1" applyProtection="1">
      <alignment horizontal="right" vertical="center" wrapText="1" shrinkToFit="1"/>
      <protection locked="0"/>
    </xf>
    <xf numFmtId="0" fontId="2" fillId="3" borderId="0" xfId="15" applyFont="1" applyFill="1" applyAlignment="1" quotePrefix="1">
      <alignment horizontal="center" vertical="center" wrapText="1"/>
      <protection/>
    </xf>
    <xf numFmtId="0" fontId="10" fillId="3" borderId="1" xfId="0" applyNumberFormat="1" applyFont="1" applyFill="1" applyBorder="1" applyAlignment="1" applyProtection="1" quotePrefix="1">
      <alignment horizontal="center" vertical="center" wrapText="1" shrinkToFit="1"/>
      <protection locked="0"/>
    </xf>
    <xf numFmtId="164" fontId="10" fillId="3" borderId="1" xfId="0" applyNumberFormat="1" applyFont="1" applyFill="1" applyBorder="1" applyAlignment="1" applyProtection="1">
      <alignment horizontal="right" vertical="center" wrapText="1" shrinkToFit="1"/>
      <protection locked="0"/>
    </xf>
    <xf numFmtId="0" fontId="10"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10" fillId="2" borderId="1"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left" vertical="center" wrapText="1"/>
      <protection/>
    </xf>
    <xf numFmtId="0" fontId="8" fillId="2" borderId="1"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left" vertical="top" wrapText="1" shrinkToFit="1"/>
      <protection locked="0"/>
    </xf>
    <xf numFmtId="0" fontId="1" fillId="0" borderId="0" xfId="0" applyNumberFormat="1" applyFont="1" applyFill="1" applyBorder="1" applyAlignment="1" applyProtection="1">
      <alignment vertical="top"/>
      <protection/>
    </xf>
    <xf numFmtId="164" fontId="7" fillId="3" borderId="1" xfId="0" applyNumberFormat="1" applyFont="1" applyFill="1" applyBorder="1" applyAlignment="1" applyProtection="1">
      <alignment horizontal="right" vertical="center" wrapText="1" shrinkToFit="1"/>
      <protection locked="0"/>
    </xf>
    <xf numFmtId="0" fontId="16" fillId="0" borderId="1" xfId="0" applyNumberFormat="1" applyFont="1" applyFill="1" applyBorder="1" applyAlignment="1" applyProtection="1">
      <alignment horizontal="right" vertical="center" wrapText="1" shrinkToFit="1"/>
      <protection locked="0"/>
    </xf>
    <xf numFmtId="164" fontId="17" fillId="0" borderId="1" xfId="15" applyNumberFormat="1" applyFont="1" applyBorder="1">
      <alignment/>
      <protection/>
    </xf>
    <xf numFmtId="0" fontId="15" fillId="0" borderId="1" xfId="19" applyNumberFormat="1" applyFont="1" applyFill="1" applyBorder="1" applyAlignment="1">
      <alignment horizontal="center" vertical="top" wrapText="1"/>
      <protection/>
    </xf>
    <xf numFmtId="0" fontId="4" fillId="0" borderId="1" xfId="0" applyNumberFormat="1" applyFont="1" applyFill="1" applyBorder="1" applyAlignment="1" applyProtection="1">
      <alignment horizontal="left" vertical="top" wrapText="1" shrinkToFit="1"/>
      <protection locked="0"/>
    </xf>
    <xf numFmtId="164" fontId="18" fillId="0" borderId="1" xfId="15" applyNumberFormat="1" applyFont="1" applyFill="1" applyBorder="1">
      <alignment/>
      <protection/>
    </xf>
    <xf numFmtId="164" fontId="10" fillId="0" borderId="1" xfId="0" applyNumberFormat="1" applyFont="1" applyFill="1" applyBorder="1" applyAlignment="1" applyProtection="1">
      <alignment horizontal="right" vertical="center" wrapText="1" shrinkToFit="1"/>
      <protection locked="0"/>
    </xf>
    <xf numFmtId="0" fontId="9" fillId="0" borderId="0" xfId="0" applyNumberFormat="1" applyFont="1" applyFill="1" applyBorder="1" applyAlignment="1" applyProtection="1">
      <alignment vertical="top"/>
      <protection/>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quotePrefix="1">
      <alignment horizontal="right" vertical="center" wrapText="1" shrinkToFit="1"/>
      <protection locked="0"/>
    </xf>
    <xf numFmtId="164" fontId="1" fillId="0" borderId="0" xfId="0" applyNumberFormat="1" applyFont="1" applyFill="1" applyBorder="1" applyAlignment="1" applyProtection="1">
      <alignment vertical="top"/>
      <protection/>
    </xf>
    <xf numFmtId="0" fontId="0" fillId="0" borderId="1" xfId="0" applyFill="1" applyBorder="1" applyAlignment="1">
      <alignment wrapText="1"/>
    </xf>
    <xf numFmtId="164" fontId="0" fillId="0" borderId="1" xfId="0" applyNumberFormat="1" applyFont="1" applyFill="1" applyBorder="1" applyAlignment="1">
      <alignment/>
    </xf>
    <xf numFmtId="164" fontId="17" fillId="0" borderId="1" xfId="15" applyNumberFormat="1" applyFont="1" applyFill="1" applyBorder="1">
      <alignment/>
      <protection/>
    </xf>
    <xf numFmtId="0" fontId="7" fillId="0" borderId="1" xfId="0" applyNumberFormat="1" applyFont="1" applyFill="1" applyBorder="1" applyAlignment="1" applyProtection="1">
      <alignment horizontal="right" vertical="center" wrapText="1" shrinkToFit="1"/>
      <protection locked="0"/>
    </xf>
    <xf numFmtId="0" fontId="2" fillId="0" borderId="1" xfId="15" applyFont="1" applyBorder="1" applyAlignment="1" quotePrefix="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1" fillId="4" borderId="0" xfId="0" applyNumberFormat="1" applyFont="1" applyFill="1" applyBorder="1" applyAlignment="1" applyProtection="1">
      <alignment vertical="top"/>
      <protection/>
    </xf>
    <xf numFmtId="0" fontId="9" fillId="4" borderId="0" xfId="0" applyNumberFormat="1" applyFont="1" applyFill="1" applyBorder="1" applyAlignment="1" applyProtection="1">
      <alignment vertical="top"/>
      <protection/>
    </xf>
    <xf numFmtId="0" fontId="7" fillId="4" borderId="1" xfId="0" applyNumberFormat="1" applyFont="1" applyFill="1" applyBorder="1" applyAlignment="1" applyProtection="1">
      <alignment horizontal="center" vertical="center" wrapText="1"/>
      <protection/>
    </xf>
    <xf numFmtId="0" fontId="10" fillId="4" borderId="1" xfId="0" applyNumberFormat="1" applyFont="1" applyFill="1" applyBorder="1" applyAlignment="1" applyProtection="1">
      <alignment horizontal="left" vertical="center" wrapText="1"/>
      <protection/>
    </xf>
    <xf numFmtId="0" fontId="10" fillId="4" borderId="1" xfId="0" applyNumberFormat="1" applyFont="1" applyFill="1" applyBorder="1" applyAlignment="1" applyProtection="1">
      <alignment horizontal="center" vertical="center" wrapText="1"/>
      <protection/>
    </xf>
    <xf numFmtId="0" fontId="10" fillId="5" borderId="1" xfId="0" applyNumberFormat="1" applyFont="1" applyFill="1" applyBorder="1" applyAlignment="1" applyProtection="1" quotePrefix="1">
      <alignment horizontal="right" vertical="center" wrapText="1" shrinkToFit="1"/>
      <protection locked="0"/>
    </xf>
    <xf numFmtId="0" fontId="10" fillId="5" borderId="1" xfId="0" applyNumberFormat="1" applyFont="1" applyFill="1" applyBorder="1" applyAlignment="1" applyProtection="1">
      <alignment horizontal="right" vertical="center" wrapText="1" shrinkToFit="1"/>
      <protection locked="0"/>
    </xf>
    <xf numFmtId="0" fontId="10" fillId="5" borderId="1" xfId="0" applyNumberFormat="1" applyFont="1" applyFill="1" applyBorder="1" applyAlignment="1" applyProtection="1">
      <alignment horizontal="right" vertical="center" wrapText="1" shrinkToFit="1"/>
      <protection locked="0"/>
    </xf>
    <xf numFmtId="167" fontId="10" fillId="5" borderId="1" xfId="0" applyNumberFormat="1" applyFont="1" applyFill="1" applyBorder="1" applyAlignment="1" applyProtection="1">
      <alignment horizontal="right" vertical="center" wrapText="1" shrinkToFit="1"/>
      <protection locked="0"/>
    </xf>
    <xf numFmtId="0" fontId="7" fillId="5" borderId="1" xfId="0" applyNumberFormat="1" applyFont="1" applyFill="1" applyBorder="1" applyAlignment="1" applyProtection="1">
      <alignment horizontal="right" vertical="center" wrapText="1" shrinkToFit="1"/>
      <protection locked="0"/>
    </xf>
  </cellXfs>
  <cellStyles count="9">
    <cellStyle name="Normal" xfId="0"/>
    <cellStyle name="Normal_TMP_2" xfId="15"/>
    <cellStyle name="Hyperlink" xfId="16"/>
    <cellStyle name="Currency" xfId="17"/>
    <cellStyle name="Currency [0]" xfId="18"/>
    <cellStyle name="Обычный_реестр расх обяз ОМО"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92"/>
  <sheetViews>
    <sheetView tabSelected="1" view="pageBreakPreview" zoomScale="75" zoomScaleNormal="75" zoomScaleSheetLayoutView="75" workbookViewId="0" topLeftCell="B85">
      <selection activeCell="N86" sqref="N86"/>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7.625" style="2" customWidth="1"/>
    <col min="6" max="6" width="8.00390625" style="2" customWidth="1"/>
    <col min="7" max="7" width="0" style="2" hidden="1" customWidth="1"/>
    <col min="8" max="8" width="9.75390625" style="2" hidden="1" customWidth="1"/>
    <col min="9" max="9" width="11.75390625" style="2" customWidth="1"/>
    <col min="10" max="10" width="10.25390625" style="2" customWidth="1"/>
    <col min="11" max="11" width="9.875" style="2" customWidth="1"/>
    <col min="12" max="12" width="0.2421875" style="2" hidden="1" customWidth="1"/>
    <col min="13" max="13" width="9.00390625" style="2" customWidth="1"/>
    <col min="14" max="14" width="7.125" style="2" customWidth="1"/>
    <col min="15" max="15" width="11.75390625" style="2" customWidth="1"/>
    <col min="16" max="16" width="5.25390625" style="2" hidden="1" customWidth="1"/>
    <col min="17" max="17" width="9.375" style="2" customWidth="1"/>
    <col min="18" max="19" width="7.25390625" style="2" customWidth="1"/>
    <col min="20" max="20" width="7.875" style="2" hidden="1" customWidth="1"/>
    <col min="21" max="21" width="8.25390625" style="2" hidden="1" customWidth="1"/>
    <col min="22" max="22" width="12.375" style="2" customWidth="1"/>
    <col min="23" max="23" width="12.125" style="2" customWidth="1"/>
    <col min="24" max="24" width="11.125" style="2" customWidth="1"/>
    <col min="25" max="25" width="10.625" style="2" customWidth="1"/>
    <col min="26" max="26" width="10.375"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95</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3.5" customHeight="1">
      <c r="A2" s="1" t="s">
        <v>96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1" customHeight="1">
      <c r="A3" s="1" t="s">
        <v>97</v>
      </c>
      <c r="B3" s="1"/>
      <c r="C3" s="84" t="s">
        <v>567</v>
      </c>
      <c r="D3" s="84"/>
      <c r="E3" s="84"/>
      <c r="F3" s="84"/>
      <c r="G3" s="84"/>
      <c r="H3" s="84"/>
      <c r="I3" s="84"/>
      <c r="J3" s="84"/>
      <c r="K3" s="84"/>
      <c r="L3" s="84"/>
      <c r="M3" s="84"/>
      <c r="N3" s="84"/>
      <c r="O3" s="84"/>
      <c r="P3" s="84"/>
      <c r="Q3" s="84"/>
      <c r="R3" s="84"/>
      <c r="S3" s="84"/>
      <c r="T3" s="84"/>
      <c r="U3" s="84"/>
      <c r="V3" s="84"/>
      <c r="W3" s="84"/>
      <c r="X3" s="84"/>
      <c r="Y3" s="84"/>
      <c r="Z3" s="84"/>
      <c r="AA3" s="84"/>
      <c r="AB3" s="84"/>
      <c r="AC3" s="84"/>
      <c r="AD3" s="1"/>
      <c r="AE3" s="1"/>
      <c r="AF3" s="1"/>
      <c r="AG3" s="1"/>
      <c r="AH3" s="1"/>
      <c r="AI3" s="1"/>
      <c r="AJ3" s="1"/>
      <c r="AK3" s="1"/>
      <c r="AL3" s="1"/>
      <c r="AM3" s="1"/>
      <c r="AN3" s="1"/>
      <c r="AO3" s="1"/>
      <c r="AP3" s="1"/>
      <c r="AQ3" s="1"/>
      <c r="AR3" s="1"/>
      <c r="AS3" s="1"/>
      <c r="AT3" s="1"/>
      <c r="AU3" s="1"/>
      <c r="AV3" s="1"/>
      <c r="AW3" s="1"/>
      <c r="AX3" s="1"/>
      <c r="AY3" s="1"/>
      <c r="AZ3" s="1"/>
    </row>
    <row r="4" spans="1:52" ht="27.75" customHeight="1">
      <c r="A4" s="1"/>
      <c r="B4" s="4"/>
      <c r="C4" s="82" t="s">
        <v>98</v>
      </c>
      <c r="D4" s="82"/>
      <c r="E4" s="82"/>
      <c r="F4" s="82" t="s">
        <v>99</v>
      </c>
      <c r="G4" s="82" t="s">
        <v>100</v>
      </c>
      <c r="H4" s="82"/>
      <c r="I4" s="82"/>
      <c r="J4" s="82"/>
      <c r="K4" s="82"/>
      <c r="L4" s="82"/>
      <c r="M4" s="82"/>
      <c r="N4" s="82"/>
      <c r="O4" s="82"/>
      <c r="P4" s="82"/>
      <c r="Q4" s="82"/>
      <c r="R4" s="82"/>
      <c r="S4" s="82"/>
      <c r="T4" s="82" t="s">
        <v>101</v>
      </c>
      <c r="U4" s="82"/>
      <c r="V4" s="82"/>
      <c r="W4" s="82"/>
      <c r="X4" s="82"/>
      <c r="Y4" s="82"/>
      <c r="Z4" s="82"/>
      <c r="AA4" s="82"/>
      <c r="AB4" s="82"/>
      <c r="AC4" s="82" t="s">
        <v>102</v>
      </c>
      <c r="AD4" s="5"/>
      <c r="AE4" s="1"/>
      <c r="AF4" s="1"/>
      <c r="AG4" s="1"/>
      <c r="AH4" s="1"/>
      <c r="AI4" s="1"/>
      <c r="AJ4" s="1"/>
      <c r="AK4" s="1"/>
      <c r="AL4" s="1"/>
      <c r="AM4" s="1"/>
      <c r="AN4" s="1"/>
      <c r="AO4" s="1"/>
      <c r="AP4" s="1"/>
      <c r="AQ4" s="1"/>
      <c r="AR4" s="1"/>
      <c r="AS4" s="1"/>
      <c r="AT4" s="1"/>
      <c r="AU4" s="1"/>
      <c r="AV4" s="1"/>
      <c r="AW4" s="1"/>
      <c r="AX4" s="1"/>
      <c r="AY4" s="1"/>
      <c r="AZ4" s="1"/>
    </row>
    <row r="5" spans="1:52" ht="39.75" customHeight="1">
      <c r="A5" s="1" t="s">
        <v>103</v>
      </c>
      <c r="B5" s="4"/>
      <c r="C5" s="82"/>
      <c r="D5" s="82"/>
      <c r="E5" s="82"/>
      <c r="F5" s="82"/>
      <c r="G5" s="82"/>
      <c r="H5" s="82" t="s">
        <v>104</v>
      </c>
      <c r="I5" s="82"/>
      <c r="J5" s="82"/>
      <c r="K5" s="82"/>
      <c r="L5" s="82" t="s">
        <v>105</v>
      </c>
      <c r="M5" s="82"/>
      <c r="N5" s="82"/>
      <c r="O5" s="82"/>
      <c r="P5" s="82" t="s">
        <v>539</v>
      </c>
      <c r="Q5" s="82"/>
      <c r="R5" s="82"/>
      <c r="S5" s="82"/>
      <c r="T5" s="82"/>
      <c r="U5" s="82" t="s">
        <v>540</v>
      </c>
      <c r="V5" s="82"/>
      <c r="W5" s="82"/>
      <c r="X5" s="82" t="s">
        <v>541</v>
      </c>
      <c r="Y5" s="82" t="s">
        <v>999</v>
      </c>
      <c r="Z5" s="82" t="s">
        <v>1000</v>
      </c>
      <c r="AA5" s="82"/>
      <c r="AB5" s="82"/>
      <c r="AC5" s="82"/>
      <c r="AD5" s="5"/>
      <c r="AE5" s="1"/>
      <c r="AF5" s="1"/>
      <c r="AG5" s="1"/>
      <c r="AH5" s="1"/>
      <c r="AI5" s="1"/>
      <c r="AJ5" s="1"/>
      <c r="AK5" s="1"/>
      <c r="AL5" s="1"/>
      <c r="AM5" s="1"/>
      <c r="AN5" s="1"/>
      <c r="AO5" s="1"/>
      <c r="AP5" s="1"/>
      <c r="AQ5" s="1"/>
      <c r="AR5" s="1"/>
      <c r="AS5" s="1"/>
      <c r="AT5" s="1"/>
      <c r="AU5" s="1"/>
      <c r="AV5" s="1"/>
      <c r="AW5" s="1"/>
      <c r="AX5" s="1"/>
      <c r="AY5" s="1"/>
      <c r="AZ5" s="1"/>
    </row>
    <row r="6" spans="1:52" ht="63.75" customHeight="1">
      <c r="A6" s="1" t="s">
        <v>1001</v>
      </c>
      <c r="B6" s="4"/>
      <c r="C6" s="82"/>
      <c r="D6" s="82"/>
      <c r="E6" s="82"/>
      <c r="F6" s="82"/>
      <c r="G6" s="82"/>
      <c r="H6" s="6"/>
      <c r="I6" s="6" t="s">
        <v>1002</v>
      </c>
      <c r="J6" s="6" t="s">
        <v>1003</v>
      </c>
      <c r="K6" s="6" t="s">
        <v>1004</v>
      </c>
      <c r="L6" s="6"/>
      <c r="M6" s="6" t="s">
        <v>1002</v>
      </c>
      <c r="N6" s="6" t="s">
        <v>1003</v>
      </c>
      <c r="O6" s="6" t="s">
        <v>1004</v>
      </c>
      <c r="P6" s="6"/>
      <c r="Q6" s="6" t="s">
        <v>1002</v>
      </c>
      <c r="R6" s="6" t="s">
        <v>1003</v>
      </c>
      <c r="S6" s="6" t="s">
        <v>1004</v>
      </c>
      <c r="T6" s="82"/>
      <c r="U6" s="6"/>
      <c r="V6" s="6" t="s">
        <v>1005</v>
      </c>
      <c r="W6" s="6" t="s">
        <v>1006</v>
      </c>
      <c r="X6" s="82"/>
      <c r="Y6" s="82"/>
      <c r="Z6" s="6"/>
      <c r="AA6" s="6" t="s">
        <v>1007</v>
      </c>
      <c r="AB6" s="6" t="s">
        <v>1008</v>
      </c>
      <c r="AC6" s="82"/>
      <c r="AD6" s="5"/>
      <c r="AE6" s="1"/>
      <c r="AF6" s="1"/>
      <c r="AG6" s="1"/>
      <c r="AH6" s="1"/>
      <c r="AI6" s="1"/>
      <c r="AJ6" s="1"/>
      <c r="AK6" s="1"/>
      <c r="AL6" s="1"/>
      <c r="AM6" s="1"/>
      <c r="AN6" s="1"/>
      <c r="AO6" s="1"/>
      <c r="AP6" s="1"/>
      <c r="AQ6" s="1"/>
      <c r="AR6" s="1"/>
      <c r="AS6" s="1"/>
      <c r="AT6" s="1"/>
      <c r="AU6" s="1"/>
      <c r="AV6" s="1"/>
      <c r="AW6" s="1"/>
      <c r="AX6" s="1"/>
      <c r="AY6" s="1"/>
      <c r="AZ6" s="1"/>
    </row>
    <row r="7" spans="1:52" ht="15.75" customHeight="1">
      <c r="A7" s="1" t="s">
        <v>1009</v>
      </c>
      <c r="B7" s="14"/>
      <c r="C7" s="6" t="s">
        <v>1010</v>
      </c>
      <c r="D7" s="6" t="s">
        <v>1011</v>
      </c>
      <c r="E7" s="6" t="s">
        <v>1012</v>
      </c>
      <c r="F7" s="6" t="s">
        <v>1013</v>
      </c>
      <c r="G7" s="6"/>
      <c r="H7" s="6"/>
      <c r="I7" s="6" t="s">
        <v>1014</v>
      </c>
      <c r="J7" s="6" t="s">
        <v>1015</v>
      </c>
      <c r="K7" s="6" t="s">
        <v>1016</v>
      </c>
      <c r="L7" s="6"/>
      <c r="M7" s="6" t="s">
        <v>1017</v>
      </c>
      <c r="N7" s="6" t="s">
        <v>1018</v>
      </c>
      <c r="O7" s="6" t="s">
        <v>57</v>
      </c>
      <c r="P7" s="6"/>
      <c r="Q7" s="6" t="s">
        <v>58</v>
      </c>
      <c r="R7" s="6" t="s">
        <v>59</v>
      </c>
      <c r="S7" s="6" t="s">
        <v>60</v>
      </c>
      <c r="T7" s="6"/>
      <c r="U7" s="6"/>
      <c r="V7" s="6" t="s">
        <v>61</v>
      </c>
      <c r="W7" s="6" t="s">
        <v>62</v>
      </c>
      <c r="X7" s="6" t="s">
        <v>63</v>
      </c>
      <c r="Y7" s="6" t="s">
        <v>64</v>
      </c>
      <c r="Z7" s="6"/>
      <c r="AA7" s="6" t="s">
        <v>65</v>
      </c>
      <c r="AB7" s="6" t="s">
        <v>66</v>
      </c>
      <c r="AC7" s="6" t="s">
        <v>67</v>
      </c>
      <c r="AD7" s="5"/>
      <c r="AE7" s="1"/>
      <c r="AF7" s="1"/>
      <c r="AG7" s="1"/>
      <c r="AH7" s="1"/>
      <c r="AI7" s="1"/>
      <c r="AJ7" s="1"/>
      <c r="AK7" s="1"/>
      <c r="AL7" s="1"/>
      <c r="AM7" s="1"/>
      <c r="AN7" s="1"/>
      <c r="AO7" s="1"/>
      <c r="AP7" s="1"/>
      <c r="AQ7" s="1"/>
      <c r="AR7" s="1"/>
      <c r="AS7" s="1"/>
      <c r="AT7" s="1"/>
      <c r="AU7" s="1"/>
      <c r="AV7" s="1"/>
      <c r="AW7" s="1"/>
      <c r="AX7" s="1"/>
      <c r="AY7" s="1"/>
      <c r="AZ7" s="1"/>
    </row>
    <row r="8" spans="1:52" ht="31.5" customHeight="1">
      <c r="A8" s="1"/>
      <c r="B8" s="17"/>
      <c r="C8" s="19" t="s">
        <v>265</v>
      </c>
      <c r="D8" s="7" t="s">
        <v>525</v>
      </c>
      <c r="E8" s="18" t="s">
        <v>526</v>
      </c>
      <c r="F8" s="10"/>
      <c r="G8" s="10"/>
      <c r="H8" s="10"/>
      <c r="I8" s="10"/>
      <c r="J8" s="10"/>
      <c r="K8" s="10"/>
      <c r="L8" s="10"/>
      <c r="M8" s="10"/>
      <c r="N8" s="10"/>
      <c r="O8" s="10"/>
      <c r="P8" s="10"/>
      <c r="Q8" s="10"/>
      <c r="R8" s="10"/>
      <c r="S8" s="10"/>
      <c r="T8" s="10"/>
      <c r="U8" s="10"/>
      <c r="V8" s="10"/>
      <c r="W8" s="10"/>
      <c r="X8" s="10"/>
      <c r="Y8" s="10"/>
      <c r="Z8" s="10"/>
      <c r="AA8" s="10"/>
      <c r="AB8" s="10"/>
      <c r="AC8" s="10"/>
      <c r="AD8" s="5"/>
      <c r="AE8" s="1"/>
      <c r="AF8" s="1" t="s">
        <v>527</v>
      </c>
      <c r="AG8" s="1" t="s">
        <v>528</v>
      </c>
      <c r="AH8" s="1" t="s">
        <v>979</v>
      </c>
      <c r="AI8" s="1" t="s">
        <v>980</v>
      </c>
      <c r="AJ8" s="1" t="s">
        <v>981</v>
      </c>
      <c r="AK8" s="1" t="s">
        <v>982</v>
      </c>
      <c r="AL8" s="1" t="s">
        <v>983</v>
      </c>
      <c r="AM8" s="1" t="s">
        <v>984</v>
      </c>
      <c r="AN8" s="1" t="s">
        <v>985</v>
      </c>
      <c r="AO8" s="1" t="s">
        <v>986</v>
      </c>
      <c r="AP8" s="1" t="s">
        <v>987</v>
      </c>
      <c r="AQ8" s="1" t="s">
        <v>988</v>
      </c>
      <c r="AR8" s="1" t="s">
        <v>989</v>
      </c>
      <c r="AS8" s="1" t="s">
        <v>990</v>
      </c>
      <c r="AT8" s="1" t="s">
        <v>991</v>
      </c>
      <c r="AU8" s="1" t="s">
        <v>992</v>
      </c>
      <c r="AV8" s="1" t="s">
        <v>993</v>
      </c>
      <c r="AW8" s="1"/>
      <c r="AX8" s="1"/>
      <c r="AY8" s="1"/>
      <c r="AZ8" s="1"/>
    </row>
    <row r="9" spans="1:52" ht="75.75" customHeight="1">
      <c r="A9" s="1"/>
      <c r="B9" s="17"/>
      <c r="C9" s="19" t="s">
        <v>266</v>
      </c>
      <c r="D9" s="8" t="s">
        <v>994</v>
      </c>
      <c r="E9" s="9" t="s">
        <v>995</v>
      </c>
      <c r="F9" s="10"/>
      <c r="G9" s="10"/>
      <c r="H9" s="10"/>
      <c r="I9" s="10"/>
      <c r="J9" s="10"/>
      <c r="K9" s="10"/>
      <c r="L9" s="10"/>
      <c r="M9" s="10"/>
      <c r="N9" s="10"/>
      <c r="O9" s="10"/>
      <c r="P9" s="10"/>
      <c r="Q9" s="10"/>
      <c r="R9" s="10"/>
      <c r="S9" s="10"/>
      <c r="T9" s="10"/>
      <c r="U9" s="10"/>
      <c r="V9" s="10"/>
      <c r="W9" s="10"/>
      <c r="X9" s="10"/>
      <c r="Y9" s="10"/>
      <c r="Z9" s="10"/>
      <c r="AA9" s="10"/>
      <c r="AB9" s="10"/>
      <c r="AC9" s="10"/>
      <c r="AD9" s="5"/>
      <c r="AE9" s="1"/>
      <c r="AF9" s="1" t="s">
        <v>112</v>
      </c>
      <c r="AG9" s="1" t="s">
        <v>113</v>
      </c>
      <c r="AH9" s="1" t="s">
        <v>114</v>
      </c>
      <c r="AI9" s="1" t="s">
        <v>115</v>
      </c>
      <c r="AJ9" s="1" t="s">
        <v>116</v>
      </c>
      <c r="AK9" s="1" t="s">
        <v>117</v>
      </c>
      <c r="AL9" s="1" t="s">
        <v>118</v>
      </c>
      <c r="AM9" s="1" t="s">
        <v>119</v>
      </c>
      <c r="AN9" s="1" t="s">
        <v>120</v>
      </c>
      <c r="AO9" s="1" t="s">
        <v>121</v>
      </c>
      <c r="AP9" s="1" t="s">
        <v>122</v>
      </c>
      <c r="AQ9" s="1" t="s">
        <v>174</v>
      </c>
      <c r="AR9" s="1" t="s">
        <v>175</v>
      </c>
      <c r="AS9" s="1" t="s">
        <v>176</v>
      </c>
      <c r="AT9" s="1" t="s">
        <v>177</v>
      </c>
      <c r="AU9" s="1" t="s">
        <v>178</v>
      </c>
      <c r="AV9" s="1" t="s">
        <v>179</v>
      </c>
      <c r="AW9" s="1"/>
      <c r="AX9" s="1"/>
      <c r="AY9" s="1"/>
      <c r="AZ9" s="1"/>
    </row>
    <row r="10" spans="1:52" ht="156" customHeight="1">
      <c r="A10" s="1"/>
      <c r="B10" s="17"/>
      <c r="C10" s="40" t="s">
        <v>267</v>
      </c>
      <c r="D10" s="41" t="s">
        <v>312</v>
      </c>
      <c r="E10" s="42" t="s">
        <v>180</v>
      </c>
      <c r="F10" s="43"/>
      <c r="G10" s="44"/>
      <c r="H10" s="44"/>
      <c r="I10" s="45" t="s">
        <v>604</v>
      </c>
      <c r="J10" s="46" t="s">
        <v>606</v>
      </c>
      <c r="K10" s="46" t="s">
        <v>605</v>
      </c>
      <c r="L10" s="47"/>
      <c r="M10" s="48" t="s">
        <v>607</v>
      </c>
      <c r="N10" s="46" t="s">
        <v>608</v>
      </c>
      <c r="O10" s="49" t="s">
        <v>609</v>
      </c>
      <c r="P10" s="44"/>
      <c r="Q10" s="62" t="s">
        <v>247</v>
      </c>
      <c r="R10" s="44"/>
      <c r="S10" s="44"/>
      <c r="T10" s="44"/>
      <c r="U10" s="44"/>
      <c r="V10" s="50">
        <f>SUM(V11:V15)</f>
        <v>17523.1</v>
      </c>
      <c r="W10" s="50">
        <f aca="true" t="shared" si="0" ref="W10:AB10">SUM(W11:W15)</f>
        <v>17510.699999999997</v>
      </c>
      <c r="X10" s="50">
        <f>SUM(X11:X15)</f>
        <v>16089.2</v>
      </c>
      <c r="Y10" s="50">
        <f t="shared" si="0"/>
        <v>17764.81</v>
      </c>
      <c r="Z10" s="50">
        <f t="shared" si="0"/>
        <v>19264.641000000003</v>
      </c>
      <c r="AA10" s="50">
        <f t="shared" si="0"/>
        <v>21526.118100000003</v>
      </c>
      <c r="AB10" s="50">
        <f t="shared" si="0"/>
        <v>23768.079910000004</v>
      </c>
      <c r="AC10" s="44"/>
      <c r="AD10" s="5"/>
      <c r="AE10" s="1"/>
      <c r="AF10" s="1" t="s">
        <v>181</v>
      </c>
      <c r="AG10" s="1" t="s">
        <v>182</v>
      </c>
      <c r="AH10" s="1" t="s">
        <v>183</v>
      </c>
      <c r="AI10" s="1" t="s">
        <v>194</v>
      </c>
      <c r="AJ10" s="1" t="s">
        <v>195</v>
      </c>
      <c r="AK10" s="1" t="s">
        <v>196</v>
      </c>
      <c r="AL10" s="1" t="s">
        <v>197</v>
      </c>
      <c r="AM10" s="1" t="s">
        <v>198</v>
      </c>
      <c r="AN10" s="1" t="s">
        <v>199</v>
      </c>
      <c r="AO10" s="1" t="s">
        <v>200</v>
      </c>
      <c r="AP10" s="1" t="s">
        <v>201</v>
      </c>
      <c r="AQ10" s="1" t="s">
        <v>202</v>
      </c>
      <c r="AR10" s="1" t="s">
        <v>203</v>
      </c>
      <c r="AS10" s="1" t="s">
        <v>204</v>
      </c>
      <c r="AT10" s="1" t="s">
        <v>205</v>
      </c>
      <c r="AU10" s="1" t="s">
        <v>206</v>
      </c>
      <c r="AV10" s="1" t="s">
        <v>207</v>
      </c>
      <c r="AW10" s="1"/>
      <c r="AX10" s="1"/>
      <c r="AY10" s="1"/>
      <c r="AZ10" s="1"/>
    </row>
    <row r="11" spans="1:52" ht="18" customHeight="1">
      <c r="A11" s="1"/>
      <c r="B11" s="17"/>
      <c r="C11" s="19"/>
      <c r="D11" s="11"/>
      <c r="E11" s="12"/>
      <c r="F11" s="24" t="s">
        <v>233</v>
      </c>
      <c r="G11" s="10"/>
      <c r="H11" s="10"/>
      <c r="I11" s="20"/>
      <c r="J11" s="26"/>
      <c r="K11" s="26"/>
      <c r="L11" s="27"/>
      <c r="M11" s="28"/>
      <c r="N11" s="26"/>
      <c r="O11" s="29"/>
      <c r="P11" s="10"/>
      <c r="Q11" s="10"/>
      <c r="R11" s="10"/>
      <c r="S11" s="10"/>
      <c r="T11" s="10"/>
      <c r="U11" s="10"/>
      <c r="V11" s="35">
        <v>13071.7</v>
      </c>
      <c r="W11" s="35">
        <v>13060.1</v>
      </c>
      <c r="X11" s="35">
        <v>9934.1</v>
      </c>
      <c r="Y11" s="36">
        <v>10984.7</v>
      </c>
      <c r="Z11" s="36">
        <f aca="true" t="shared" si="1" ref="Y11:AB12">SUM(Y11*1.1)</f>
        <v>12083.170000000002</v>
      </c>
      <c r="AA11" s="36">
        <v>13366.2</v>
      </c>
      <c r="AB11" s="36">
        <v>14788.1</v>
      </c>
      <c r="AC11" s="10"/>
      <c r="AD11" s="5"/>
      <c r="AE11" s="1"/>
      <c r="AF11" s="1"/>
      <c r="AG11" s="1"/>
      <c r="AH11" s="1"/>
      <c r="AI11" s="1"/>
      <c r="AJ11" s="1"/>
      <c r="AK11" s="1"/>
      <c r="AL11" s="1"/>
      <c r="AM11" s="1"/>
      <c r="AN11" s="1"/>
      <c r="AO11" s="1"/>
      <c r="AP11" s="1"/>
      <c r="AQ11" s="1"/>
      <c r="AR11" s="1"/>
      <c r="AS11" s="1"/>
      <c r="AT11" s="1"/>
      <c r="AU11" s="1"/>
      <c r="AV11" s="1"/>
      <c r="AW11" s="1"/>
      <c r="AX11" s="1"/>
      <c r="AY11" s="1"/>
      <c r="AZ11" s="1"/>
    </row>
    <row r="12" spans="1:52" ht="13.5" customHeight="1">
      <c r="A12" s="1"/>
      <c r="B12" s="17"/>
      <c r="C12" s="19"/>
      <c r="D12" s="11"/>
      <c r="E12" s="12"/>
      <c r="F12" s="24" t="s">
        <v>234</v>
      </c>
      <c r="G12" s="10"/>
      <c r="H12" s="10"/>
      <c r="I12" s="20"/>
      <c r="J12" s="26"/>
      <c r="K12" s="26"/>
      <c r="L12" s="27"/>
      <c r="M12" s="28"/>
      <c r="N12" s="26"/>
      <c r="O12" s="29"/>
      <c r="P12" s="10"/>
      <c r="Q12" s="10"/>
      <c r="R12" s="10"/>
      <c r="S12" s="10"/>
      <c r="T12" s="10"/>
      <c r="U12" s="10"/>
      <c r="V12" s="35">
        <v>2363.2</v>
      </c>
      <c r="W12" s="35">
        <v>2363.2</v>
      </c>
      <c r="X12" s="35">
        <v>4112.1</v>
      </c>
      <c r="Y12" s="36">
        <f t="shared" si="1"/>
        <v>4523.31</v>
      </c>
      <c r="Z12" s="36">
        <f t="shared" si="1"/>
        <v>4975.6410000000005</v>
      </c>
      <c r="AA12" s="36">
        <f t="shared" si="1"/>
        <v>5473.205100000001</v>
      </c>
      <c r="AB12" s="36">
        <f t="shared" si="1"/>
        <v>6020.5256100000015</v>
      </c>
      <c r="AC12" s="10"/>
      <c r="AD12" s="5"/>
      <c r="AE12" s="1"/>
      <c r="AF12" s="1"/>
      <c r="AG12" s="1"/>
      <c r="AH12" s="1"/>
      <c r="AI12" s="1"/>
      <c r="AJ12" s="1"/>
      <c r="AK12" s="1"/>
      <c r="AL12" s="1"/>
      <c r="AM12" s="1"/>
      <c r="AN12" s="1"/>
      <c r="AO12" s="1"/>
      <c r="AP12" s="1"/>
      <c r="AQ12" s="1"/>
      <c r="AR12" s="1"/>
      <c r="AS12" s="1"/>
      <c r="AT12" s="1"/>
      <c r="AU12" s="1"/>
      <c r="AV12" s="1"/>
      <c r="AW12" s="1"/>
      <c r="AX12" s="1"/>
      <c r="AY12" s="1"/>
      <c r="AZ12" s="1"/>
    </row>
    <row r="13" spans="1:52" ht="13.5" customHeight="1">
      <c r="A13" s="1"/>
      <c r="B13" s="17"/>
      <c r="C13" s="19"/>
      <c r="D13" s="11"/>
      <c r="E13" s="12"/>
      <c r="F13" s="24" t="s">
        <v>244</v>
      </c>
      <c r="G13" s="10"/>
      <c r="H13" s="10"/>
      <c r="I13" s="20"/>
      <c r="J13" s="26"/>
      <c r="K13" s="26"/>
      <c r="L13" s="27"/>
      <c r="M13" s="28"/>
      <c r="N13" s="26"/>
      <c r="O13" s="29"/>
      <c r="P13" s="10"/>
      <c r="Q13" s="10"/>
      <c r="R13" s="10"/>
      <c r="S13" s="10"/>
      <c r="T13" s="10"/>
      <c r="U13" s="10"/>
      <c r="V13" s="35">
        <v>1978.1</v>
      </c>
      <c r="W13" s="35">
        <v>1978.1</v>
      </c>
      <c r="X13" s="38"/>
      <c r="Y13" s="36"/>
      <c r="Z13" s="33"/>
      <c r="AA13" s="36"/>
      <c r="AB13" s="36"/>
      <c r="AC13" s="10"/>
      <c r="AD13" s="5"/>
      <c r="AE13" s="1"/>
      <c r="AF13" s="1"/>
      <c r="AG13" s="1"/>
      <c r="AH13" s="1"/>
      <c r="AI13" s="1"/>
      <c r="AJ13" s="1"/>
      <c r="AK13" s="1"/>
      <c r="AL13" s="1"/>
      <c r="AM13" s="1"/>
      <c r="AN13" s="1"/>
      <c r="AO13" s="1"/>
      <c r="AP13" s="1"/>
      <c r="AQ13" s="1"/>
      <c r="AR13" s="1"/>
      <c r="AS13" s="1"/>
      <c r="AT13" s="1"/>
      <c r="AU13" s="1"/>
      <c r="AV13" s="1"/>
      <c r="AW13" s="1"/>
      <c r="AX13" s="1"/>
      <c r="AY13" s="1"/>
      <c r="AZ13" s="1"/>
    </row>
    <row r="14" spans="1:52" ht="13.5" customHeight="1">
      <c r="A14" s="1"/>
      <c r="B14" s="17"/>
      <c r="C14" s="19"/>
      <c r="D14" s="11"/>
      <c r="E14" s="12"/>
      <c r="F14" s="24" t="s">
        <v>235</v>
      </c>
      <c r="G14" s="10"/>
      <c r="H14" s="10"/>
      <c r="I14" s="20"/>
      <c r="J14" s="26"/>
      <c r="K14" s="26"/>
      <c r="L14" s="27"/>
      <c r="M14" s="28"/>
      <c r="N14" s="26"/>
      <c r="O14" s="29"/>
      <c r="P14" s="10"/>
      <c r="Q14" s="10"/>
      <c r="R14" s="10"/>
      <c r="S14" s="10"/>
      <c r="T14" s="10"/>
      <c r="U14" s="10"/>
      <c r="V14" s="35">
        <v>110.1</v>
      </c>
      <c r="W14" s="35">
        <v>109.3</v>
      </c>
      <c r="X14" s="38">
        <v>220</v>
      </c>
      <c r="Y14" s="36">
        <v>251.5</v>
      </c>
      <c r="Z14" s="70"/>
      <c r="AA14" s="36">
        <v>260.3</v>
      </c>
      <c r="AB14" s="36">
        <v>290.4</v>
      </c>
      <c r="AC14" s="10"/>
      <c r="AD14" s="5"/>
      <c r="AE14" s="1"/>
      <c r="AF14" s="1"/>
      <c r="AG14" s="1"/>
      <c r="AH14" s="1"/>
      <c r="AI14" s="1"/>
      <c r="AJ14" s="1"/>
      <c r="AK14" s="1"/>
      <c r="AL14" s="1"/>
      <c r="AM14" s="1"/>
      <c r="AN14" s="1"/>
      <c r="AO14" s="1"/>
      <c r="AP14" s="1"/>
      <c r="AQ14" s="1"/>
      <c r="AR14" s="1"/>
      <c r="AS14" s="1"/>
      <c r="AT14" s="1"/>
      <c r="AU14" s="1"/>
      <c r="AV14" s="1"/>
      <c r="AW14" s="1"/>
      <c r="AX14" s="1"/>
      <c r="AY14" s="1"/>
      <c r="AZ14" s="1"/>
    </row>
    <row r="15" spans="1:52" ht="13.5" customHeight="1">
      <c r="A15" s="1"/>
      <c r="B15" s="17"/>
      <c r="C15" s="19"/>
      <c r="D15" s="11"/>
      <c r="E15" s="12"/>
      <c r="F15" s="24" t="s">
        <v>126</v>
      </c>
      <c r="G15" s="10"/>
      <c r="H15" s="10"/>
      <c r="I15" s="20"/>
      <c r="J15" s="26"/>
      <c r="K15" s="26"/>
      <c r="L15" s="27"/>
      <c r="M15" s="28"/>
      <c r="N15" s="26"/>
      <c r="O15" s="29"/>
      <c r="P15" s="10"/>
      <c r="Q15" s="10"/>
      <c r="R15" s="10"/>
      <c r="S15" s="10"/>
      <c r="T15" s="10"/>
      <c r="U15" s="10"/>
      <c r="V15" s="35"/>
      <c r="W15" s="35"/>
      <c r="X15" s="38">
        <v>1823</v>
      </c>
      <c r="Y15" s="36">
        <f>SUM(X15*1.1)</f>
        <v>2005.3000000000002</v>
      </c>
      <c r="Z15" s="36">
        <f>SUM(Y15*1.1)</f>
        <v>2205.8300000000004</v>
      </c>
      <c r="AA15" s="36">
        <f>SUM(Z15*1.1)</f>
        <v>2426.4130000000005</v>
      </c>
      <c r="AB15" s="36">
        <f>SUM(AA15*1.1)</f>
        <v>2669.0543000000007</v>
      </c>
      <c r="AC15" s="10"/>
      <c r="AD15" s="5"/>
      <c r="AE15" s="1"/>
      <c r="AF15" s="1"/>
      <c r="AG15" s="1"/>
      <c r="AH15" s="1"/>
      <c r="AI15" s="1"/>
      <c r="AJ15" s="1"/>
      <c r="AK15" s="1"/>
      <c r="AL15" s="1"/>
      <c r="AM15" s="1"/>
      <c r="AN15" s="1"/>
      <c r="AO15" s="1"/>
      <c r="AP15" s="1"/>
      <c r="AQ15" s="1"/>
      <c r="AR15" s="1"/>
      <c r="AS15" s="1"/>
      <c r="AT15" s="1"/>
      <c r="AU15" s="1"/>
      <c r="AV15" s="1"/>
      <c r="AW15" s="1"/>
      <c r="AX15" s="1"/>
      <c r="AY15" s="1"/>
      <c r="AZ15" s="1"/>
    </row>
    <row r="16" spans="1:52" ht="163.5" customHeight="1">
      <c r="A16" s="1"/>
      <c r="B16" s="17"/>
      <c r="C16" s="40" t="s">
        <v>268</v>
      </c>
      <c r="D16" s="41" t="s">
        <v>213</v>
      </c>
      <c r="E16" s="42" t="s">
        <v>671</v>
      </c>
      <c r="F16" s="43"/>
      <c r="G16" s="44"/>
      <c r="H16" s="44"/>
      <c r="I16" s="45" t="s">
        <v>604</v>
      </c>
      <c r="J16" s="51" t="s">
        <v>606</v>
      </c>
      <c r="K16" s="46" t="s">
        <v>605</v>
      </c>
      <c r="L16" s="44"/>
      <c r="M16" s="48" t="s">
        <v>607</v>
      </c>
      <c r="N16" s="46" t="s">
        <v>608</v>
      </c>
      <c r="O16" s="49" t="s">
        <v>609</v>
      </c>
      <c r="P16" s="44"/>
      <c r="Q16" s="44"/>
      <c r="R16" s="44"/>
      <c r="S16" s="44"/>
      <c r="T16" s="44"/>
      <c r="U16" s="44"/>
      <c r="V16" s="50">
        <f>SUM(V17:V20)</f>
        <v>3991.6</v>
      </c>
      <c r="W16" s="50">
        <f aca="true" t="shared" si="2" ref="W16:AB16">SUM(W17:W20)</f>
        <v>3991.6</v>
      </c>
      <c r="X16" s="50">
        <f>SUM(X17:X20)</f>
        <v>5390</v>
      </c>
      <c r="Y16" s="50">
        <f t="shared" si="2"/>
        <v>5816.1</v>
      </c>
      <c r="Z16" s="50">
        <f t="shared" si="2"/>
        <v>0</v>
      </c>
      <c r="AA16" s="50">
        <f t="shared" si="2"/>
        <v>6803.3</v>
      </c>
      <c r="AB16" s="50">
        <f t="shared" si="2"/>
        <v>8102.57</v>
      </c>
      <c r="AC16" s="44"/>
      <c r="AD16" s="5"/>
      <c r="AE16" s="1"/>
      <c r="AF16" s="1" t="s">
        <v>455</v>
      </c>
      <c r="AG16" s="1" t="s">
        <v>456</v>
      </c>
      <c r="AH16" s="1" t="s">
        <v>457</v>
      </c>
      <c r="AI16" s="1" t="s">
        <v>458</v>
      </c>
      <c r="AJ16" s="1" t="s">
        <v>459</v>
      </c>
      <c r="AK16" s="1" t="s">
        <v>460</v>
      </c>
      <c r="AL16" s="1" t="s">
        <v>461</v>
      </c>
      <c r="AM16" s="1" t="s">
        <v>462</v>
      </c>
      <c r="AN16" s="1" t="s">
        <v>463</v>
      </c>
      <c r="AO16" s="1" t="s">
        <v>464</v>
      </c>
      <c r="AP16" s="1" t="s">
        <v>465</v>
      </c>
      <c r="AQ16" s="1" t="s">
        <v>466</v>
      </c>
      <c r="AR16" s="1" t="s">
        <v>467</v>
      </c>
      <c r="AS16" s="1" t="s">
        <v>468</v>
      </c>
      <c r="AT16" s="1" t="s">
        <v>469</v>
      </c>
      <c r="AU16" s="1" t="s">
        <v>859</v>
      </c>
      <c r="AV16" s="1" t="s">
        <v>860</v>
      </c>
      <c r="AW16" s="1"/>
      <c r="AX16" s="1"/>
      <c r="AY16" s="1"/>
      <c r="AZ16" s="1"/>
    </row>
    <row r="17" spans="1:52" ht="12.75" customHeight="1">
      <c r="A17" s="1"/>
      <c r="B17" s="17"/>
      <c r="C17" s="19"/>
      <c r="D17" s="11"/>
      <c r="E17" s="12"/>
      <c r="F17" s="24" t="s">
        <v>235</v>
      </c>
      <c r="G17" s="10"/>
      <c r="H17" s="10"/>
      <c r="I17" s="20"/>
      <c r="J17" s="25"/>
      <c r="K17" s="26"/>
      <c r="L17" s="10"/>
      <c r="M17" s="28"/>
      <c r="N17" s="26"/>
      <c r="O17" s="29"/>
      <c r="P17" s="10"/>
      <c r="Q17" s="10"/>
      <c r="R17" s="10"/>
      <c r="S17" s="10"/>
      <c r="T17" s="10"/>
      <c r="U17" s="10"/>
      <c r="V17" s="35">
        <v>1118.4</v>
      </c>
      <c r="W17" s="35">
        <v>1118.4</v>
      </c>
      <c r="X17" s="35"/>
      <c r="Y17" s="35"/>
      <c r="Z17" s="35"/>
      <c r="AA17" s="35"/>
      <c r="AB17" s="35"/>
      <c r="AC17" s="10"/>
      <c r="AD17" s="5"/>
      <c r="AE17" s="1"/>
      <c r="AF17" s="1"/>
      <c r="AG17" s="1"/>
      <c r="AH17" s="1"/>
      <c r="AI17" s="1"/>
      <c r="AJ17" s="1"/>
      <c r="AK17" s="1"/>
      <c r="AL17" s="1"/>
      <c r="AM17" s="1"/>
      <c r="AN17" s="1"/>
      <c r="AO17" s="1"/>
      <c r="AP17" s="1"/>
      <c r="AQ17" s="1"/>
      <c r="AR17" s="1"/>
      <c r="AS17" s="1"/>
      <c r="AT17" s="1"/>
      <c r="AU17" s="1"/>
      <c r="AV17" s="1"/>
      <c r="AW17" s="1"/>
      <c r="AX17" s="1"/>
      <c r="AY17" s="1"/>
      <c r="AZ17" s="1"/>
    </row>
    <row r="18" spans="1:52" ht="12.75" customHeight="1">
      <c r="A18" s="1"/>
      <c r="B18" s="17"/>
      <c r="C18" s="19"/>
      <c r="D18" s="11"/>
      <c r="E18" s="12"/>
      <c r="F18" s="24" t="s">
        <v>127</v>
      </c>
      <c r="G18" s="10"/>
      <c r="H18" s="10"/>
      <c r="I18" s="20"/>
      <c r="J18" s="25"/>
      <c r="K18" s="26"/>
      <c r="L18" s="10"/>
      <c r="M18" s="28"/>
      <c r="N18" s="26"/>
      <c r="O18" s="29"/>
      <c r="P18" s="10"/>
      <c r="Q18" s="10"/>
      <c r="R18" s="10"/>
      <c r="S18" s="10"/>
      <c r="T18" s="10"/>
      <c r="U18" s="10"/>
      <c r="V18" s="35"/>
      <c r="W18" s="35"/>
      <c r="X18" s="35">
        <v>1274.6</v>
      </c>
      <c r="Y18" s="35">
        <v>1406.2</v>
      </c>
      <c r="Z18" s="35"/>
      <c r="AA18" s="35">
        <v>1631.7</v>
      </c>
      <c r="AB18" s="35">
        <f>SUM(AA18*1.1)</f>
        <v>1794.8700000000001</v>
      </c>
      <c r="AC18" s="10"/>
      <c r="AD18" s="5"/>
      <c r="AE18" s="1"/>
      <c r="AF18" s="1"/>
      <c r="AG18" s="1"/>
      <c r="AH18" s="1"/>
      <c r="AI18" s="1"/>
      <c r="AJ18" s="1"/>
      <c r="AK18" s="1"/>
      <c r="AL18" s="1"/>
      <c r="AM18" s="1"/>
      <c r="AN18" s="1"/>
      <c r="AO18" s="1"/>
      <c r="AP18" s="1"/>
      <c r="AQ18" s="1"/>
      <c r="AR18" s="1"/>
      <c r="AS18" s="1"/>
      <c r="AT18" s="1"/>
      <c r="AU18" s="1"/>
      <c r="AV18" s="1"/>
      <c r="AW18" s="1"/>
      <c r="AX18" s="1"/>
      <c r="AY18" s="1"/>
      <c r="AZ18" s="1"/>
    </row>
    <row r="19" spans="1:52" ht="12.75" customHeight="1">
      <c r="A19" s="1"/>
      <c r="B19" s="17"/>
      <c r="C19" s="19"/>
      <c r="D19" s="11"/>
      <c r="E19" s="12"/>
      <c r="F19" s="24">
        <v>1006</v>
      </c>
      <c r="G19" s="10"/>
      <c r="H19" s="10"/>
      <c r="I19" s="20"/>
      <c r="J19" s="25"/>
      <c r="K19" s="26"/>
      <c r="L19" s="10"/>
      <c r="M19" s="28"/>
      <c r="N19" s="26"/>
      <c r="O19" s="29"/>
      <c r="P19" s="10"/>
      <c r="Q19" s="10"/>
      <c r="R19" s="10"/>
      <c r="S19" s="10"/>
      <c r="T19" s="10"/>
      <c r="U19" s="10"/>
      <c r="V19" s="35">
        <v>100</v>
      </c>
      <c r="W19" s="35">
        <v>100</v>
      </c>
      <c r="X19" s="35">
        <v>100</v>
      </c>
      <c r="Y19" s="35">
        <v>114.3</v>
      </c>
      <c r="Z19" s="35"/>
      <c r="AA19" s="35">
        <v>16.8</v>
      </c>
      <c r="AB19" s="35">
        <v>122</v>
      </c>
      <c r="AC19" s="10"/>
      <c r="AD19" s="5"/>
      <c r="AE19" s="1"/>
      <c r="AF19" s="1"/>
      <c r="AG19" s="1"/>
      <c r="AH19" s="1"/>
      <c r="AI19" s="1"/>
      <c r="AJ19" s="1"/>
      <c r="AK19" s="1"/>
      <c r="AL19" s="1"/>
      <c r="AM19" s="1"/>
      <c r="AN19" s="1"/>
      <c r="AO19" s="1"/>
      <c r="AP19" s="1"/>
      <c r="AQ19" s="1"/>
      <c r="AR19" s="1"/>
      <c r="AS19" s="1"/>
      <c r="AT19" s="1"/>
      <c r="AU19" s="1"/>
      <c r="AV19" s="1"/>
      <c r="AW19" s="1"/>
      <c r="AX19" s="1"/>
      <c r="AY19" s="1"/>
      <c r="AZ19" s="1"/>
    </row>
    <row r="20" spans="1:52" ht="15" customHeight="1">
      <c r="A20" s="1"/>
      <c r="B20" s="17"/>
      <c r="C20" s="19"/>
      <c r="D20" s="11"/>
      <c r="E20" s="12"/>
      <c r="F20" s="24" t="s">
        <v>236</v>
      </c>
      <c r="G20" s="10"/>
      <c r="H20" s="10"/>
      <c r="I20" s="20"/>
      <c r="J20" s="25"/>
      <c r="K20" s="26"/>
      <c r="L20" s="10"/>
      <c r="M20" s="28"/>
      <c r="N20" s="26"/>
      <c r="O20" s="29"/>
      <c r="P20" s="10"/>
      <c r="Q20" s="10"/>
      <c r="R20" s="10"/>
      <c r="S20" s="10"/>
      <c r="T20" s="10"/>
      <c r="U20" s="10"/>
      <c r="V20" s="35">
        <v>2773.2</v>
      </c>
      <c r="W20" s="35">
        <v>2773.2</v>
      </c>
      <c r="X20" s="35">
        <v>4015.4</v>
      </c>
      <c r="Y20" s="35">
        <v>4295.6</v>
      </c>
      <c r="Z20" s="35"/>
      <c r="AA20" s="35">
        <v>5154.8</v>
      </c>
      <c r="AB20" s="35">
        <v>6185.7</v>
      </c>
      <c r="AC20" s="10"/>
      <c r="AD20" s="5"/>
      <c r="AE20" s="1"/>
      <c r="AF20" s="1"/>
      <c r="AG20" s="1"/>
      <c r="AH20" s="1"/>
      <c r="AI20" s="1"/>
      <c r="AJ20" s="1"/>
      <c r="AK20" s="1"/>
      <c r="AL20" s="1"/>
      <c r="AM20" s="1"/>
      <c r="AN20" s="1"/>
      <c r="AO20" s="1"/>
      <c r="AP20" s="1"/>
      <c r="AQ20" s="1"/>
      <c r="AR20" s="1"/>
      <c r="AS20" s="1"/>
      <c r="AT20" s="1"/>
      <c r="AU20" s="1"/>
      <c r="AV20" s="1"/>
      <c r="AW20" s="1"/>
      <c r="AX20" s="1"/>
      <c r="AY20" s="1"/>
      <c r="AZ20" s="1"/>
    </row>
    <row r="21" spans="1:52" ht="170.25" customHeight="1">
      <c r="A21" s="1"/>
      <c r="B21" s="17"/>
      <c r="C21" s="19" t="s">
        <v>269</v>
      </c>
      <c r="D21" s="11" t="s">
        <v>861</v>
      </c>
      <c r="E21" s="12" t="s">
        <v>862</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5"/>
      <c r="AE21" s="1"/>
      <c r="AF21" s="1" t="s">
        <v>863</v>
      </c>
      <c r="AG21" s="1" t="s">
        <v>864</v>
      </c>
      <c r="AH21" s="1" t="s">
        <v>865</v>
      </c>
      <c r="AI21" s="1" t="s">
        <v>866</v>
      </c>
      <c r="AJ21" s="1" t="s">
        <v>867</v>
      </c>
      <c r="AK21" s="1" t="s">
        <v>610</v>
      </c>
      <c r="AL21" s="1" t="s">
        <v>611</v>
      </c>
      <c r="AM21" s="1" t="s">
        <v>157</v>
      </c>
      <c r="AN21" s="1" t="s">
        <v>735</v>
      </c>
      <c r="AO21" s="1" t="s">
        <v>736</v>
      </c>
      <c r="AP21" s="1" t="s">
        <v>737</v>
      </c>
      <c r="AQ21" s="1" t="s">
        <v>738</v>
      </c>
      <c r="AR21" s="1" t="s">
        <v>739</v>
      </c>
      <c r="AS21" s="1" t="s">
        <v>740</v>
      </c>
      <c r="AT21" s="1" t="s">
        <v>741</v>
      </c>
      <c r="AU21" s="1" t="s">
        <v>742</v>
      </c>
      <c r="AV21" s="1" t="s">
        <v>743</v>
      </c>
      <c r="AW21" s="1"/>
      <c r="AX21" s="1"/>
      <c r="AY21" s="1"/>
      <c r="AZ21" s="1"/>
    </row>
    <row r="22" spans="1:52" ht="166.5" customHeight="1">
      <c r="A22" s="1"/>
      <c r="B22" s="16"/>
      <c r="C22" s="19" t="s">
        <v>270</v>
      </c>
      <c r="D22" s="11" t="s">
        <v>315</v>
      </c>
      <c r="E22" s="12" t="s">
        <v>744</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5"/>
      <c r="AE22" s="1"/>
      <c r="AF22" s="1" t="s">
        <v>745</v>
      </c>
      <c r="AG22" s="1" t="s">
        <v>746</v>
      </c>
      <c r="AH22" s="1" t="s">
        <v>747</v>
      </c>
      <c r="AI22" s="1" t="s">
        <v>507</v>
      </c>
      <c r="AJ22" s="1" t="s">
        <v>508</v>
      </c>
      <c r="AK22" s="1" t="s">
        <v>509</v>
      </c>
      <c r="AL22" s="1" t="s">
        <v>510</v>
      </c>
      <c r="AM22" s="1" t="s">
        <v>511</v>
      </c>
      <c r="AN22" s="1" t="s">
        <v>512</v>
      </c>
      <c r="AO22" s="1" t="s">
        <v>513</v>
      </c>
      <c r="AP22" s="1" t="s">
        <v>514</v>
      </c>
      <c r="AQ22" s="1" t="s">
        <v>515</v>
      </c>
      <c r="AR22" s="1" t="s">
        <v>516</v>
      </c>
      <c r="AS22" s="1" t="s">
        <v>517</v>
      </c>
      <c r="AT22" s="1" t="s">
        <v>518</v>
      </c>
      <c r="AU22" s="1" t="s">
        <v>519</v>
      </c>
      <c r="AV22" s="1" t="s">
        <v>520</v>
      </c>
      <c r="AW22" s="1"/>
      <c r="AX22" s="1"/>
      <c r="AY22" s="1"/>
      <c r="AZ22" s="1"/>
    </row>
    <row r="23" spans="1:52" ht="110.25" customHeight="1">
      <c r="A23" s="1"/>
      <c r="B23" s="16"/>
      <c r="C23" s="19" t="s">
        <v>271</v>
      </c>
      <c r="D23" s="11" t="s">
        <v>521</v>
      </c>
      <c r="E23" s="12" t="s">
        <v>522</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5"/>
      <c r="AE23" s="1"/>
      <c r="AF23" s="1" t="s">
        <v>523</v>
      </c>
      <c r="AG23" s="1" t="s">
        <v>24</v>
      </c>
      <c r="AH23" s="1" t="s">
        <v>25</v>
      </c>
      <c r="AI23" s="1" t="s">
        <v>26</v>
      </c>
      <c r="AJ23" s="1" t="s">
        <v>27</v>
      </c>
      <c r="AK23" s="1" t="s">
        <v>28</v>
      </c>
      <c r="AL23" s="1" t="s">
        <v>29</v>
      </c>
      <c r="AM23" s="1" t="s">
        <v>30</v>
      </c>
      <c r="AN23" s="1" t="s">
        <v>31</v>
      </c>
      <c r="AO23" s="1" t="s">
        <v>32</v>
      </c>
      <c r="AP23" s="1" t="s">
        <v>372</v>
      </c>
      <c r="AQ23" s="1" t="s">
        <v>373</v>
      </c>
      <c r="AR23" s="1" t="s">
        <v>374</v>
      </c>
      <c r="AS23" s="1" t="s">
        <v>375</v>
      </c>
      <c r="AT23" s="1" t="s">
        <v>376</v>
      </c>
      <c r="AU23" s="1" t="s">
        <v>377</v>
      </c>
      <c r="AV23" s="1" t="s">
        <v>672</v>
      </c>
      <c r="AW23" s="1"/>
      <c r="AX23" s="1"/>
      <c r="AY23" s="1"/>
      <c r="AZ23" s="1"/>
    </row>
    <row r="24" spans="1:52" ht="146.25" customHeight="1">
      <c r="A24" s="1"/>
      <c r="B24" s="16"/>
      <c r="C24" s="19" t="s">
        <v>272</v>
      </c>
      <c r="D24" s="11" t="s">
        <v>314</v>
      </c>
      <c r="E24" s="12" t="s">
        <v>673</v>
      </c>
      <c r="F24" s="24" t="s">
        <v>601</v>
      </c>
      <c r="G24" s="10"/>
      <c r="H24" s="10"/>
      <c r="I24" s="45" t="s">
        <v>604</v>
      </c>
      <c r="J24" s="46" t="s">
        <v>606</v>
      </c>
      <c r="K24" s="46" t="s">
        <v>605</v>
      </c>
      <c r="L24" s="47"/>
      <c r="M24" s="48" t="s">
        <v>607</v>
      </c>
      <c r="N24" s="46" t="s">
        <v>608</v>
      </c>
      <c r="O24" s="49" t="s">
        <v>609</v>
      </c>
      <c r="P24" s="44"/>
      <c r="Q24" s="62" t="s">
        <v>247</v>
      </c>
      <c r="R24" s="44"/>
      <c r="S24" s="44"/>
      <c r="T24" s="44"/>
      <c r="U24" s="44"/>
      <c r="V24" s="64"/>
      <c r="W24" s="64"/>
      <c r="X24" s="44"/>
      <c r="Y24" s="44"/>
      <c r="Z24" s="44"/>
      <c r="AA24" s="44"/>
      <c r="AB24" s="44"/>
      <c r="AC24" s="10"/>
      <c r="AD24" s="5"/>
      <c r="AE24" s="1"/>
      <c r="AF24" s="1" t="s">
        <v>674</v>
      </c>
      <c r="AG24" s="1" t="s">
        <v>675</v>
      </c>
      <c r="AH24" s="1" t="s">
        <v>676</v>
      </c>
      <c r="AI24" s="1" t="s">
        <v>677</v>
      </c>
      <c r="AJ24" s="1" t="s">
        <v>678</v>
      </c>
      <c r="AK24" s="1" t="s">
        <v>683</v>
      </c>
      <c r="AL24" s="1" t="s">
        <v>684</v>
      </c>
      <c r="AM24" s="1" t="s">
        <v>685</v>
      </c>
      <c r="AN24" s="1" t="s">
        <v>686</v>
      </c>
      <c r="AO24" s="1" t="s">
        <v>687</v>
      </c>
      <c r="AP24" s="1" t="s">
        <v>688</v>
      </c>
      <c r="AQ24" s="1" t="s">
        <v>689</v>
      </c>
      <c r="AR24" s="1" t="s">
        <v>690</v>
      </c>
      <c r="AS24" s="1" t="s">
        <v>691</v>
      </c>
      <c r="AT24" s="1" t="s">
        <v>692</v>
      </c>
      <c r="AU24" s="1" t="s">
        <v>693</v>
      </c>
      <c r="AV24" s="1" t="s">
        <v>694</v>
      </c>
      <c r="AW24" s="1"/>
      <c r="AX24" s="1"/>
      <c r="AY24" s="1"/>
      <c r="AZ24" s="1"/>
    </row>
    <row r="25" spans="1:52" ht="114" customHeight="1">
      <c r="A25" s="1"/>
      <c r="B25" s="17"/>
      <c r="C25" s="19" t="s">
        <v>273</v>
      </c>
      <c r="D25" s="11" t="s">
        <v>313</v>
      </c>
      <c r="E25" s="12" t="s">
        <v>695</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5"/>
      <c r="AE25" s="1"/>
      <c r="AF25" s="1" t="s">
        <v>696</v>
      </c>
      <c r="AG25" s="1" t="s">
        <v>697</v>
      </c>
      <c r="AH25" s="1" t="s">
        <v>698</v>
      </c>
      <c r="AI25" s="1" t="s">
        <v>699</v>
      </c>
      <c r="AJ25" s="1" t="s">
        <v>700</v>
      </c>
      <c r="AK25" s="1" t="s">
        <v>727</v>
      </c>
      <c r="AL25" s="1" t="s">
        <v>321</v>
      </c>
      <c r="AM25" s="1" t="s">
        <v>322</v>
      </c>
      <c r="AN25" s="1" t="s">
        <v>323</v>
      </c>
      <c r="AO25" s="1" t="s">
        <v>324</v>
      </c>
      <c r="AP25" s="1" t="s">
        <v>325</v>
      </c>
      <c r="AQ25" s="1" t="s">
        <v>326</v>
      </c>
      <c r="AR25" s="1" t="s">
        <v>327</v>
      </c>
      <c r="AS25" s="1" t="s">
        <v>328</v>
      </c>
      <c r="AT25" s="1" t="s">
        <v>329</v>
      </c>
      <c r="AU25" s="1" t="s">
        <v>184</v>
      </c>
      <c r="AV25" s="1" t="s">
        <v>185</v>
      </c>
      <c r="AW25" s="1"/>
      <c r="AX25" s="1"/>
      <c r="AY25" s="1"/>
      <c r="AZ25" s="1"/>
    </row>
    <row r="26" spans="1:52" ht="54.75" customHeight="1">
      <c r="A26" s="1"/>
      <c r="B26" s="17"/>
      <c r="C26" s="19" t="s">
        <v>274</v>
      </c>
      <c r="D26" s="11" t="s">
        <v>264</v>
      </c>
      <c r="E26" s="12" t="s">
        <v>186</v>
      </c>
      <c r="F26" s="24"/>
      <c r="G26" s="10"/>
      <c r="H26" s="10"/>
      <c r="I26" s="10"/>
      <c r="J26" s="10"/>
      <c r="K26" s="10"/>
      <c r="L26" s="10"/>
      <c r="M26" s="10"/>
      <c r="N26" s="10"/>
      <c r="O26" s="10"/>
      <c r="P26" s="10"/>
      <c r="Q26" s="10"/>
      <c r="R26" s="10"/>
      <c r="S26" s="10"/>
      <c r="T26" s="10"/>
      <c r="U26" s="10"/>
      <c r="V26" s="23"/>
      <c r="W26" s="10"/>
      <c r="X26" s="10"/>
      <c r="Y26" s="10"/>
      <c r="Z26" s="10"/>
      <c r="AA26" s="10"/>
      <c r="AB26" s="10"/>
      <c r="AC26" s="10"/>
      <c r="AD26" s="5"/>
      <c r="AE26" s="1"/>
      <c r="AF26" s="1" t="s">
        <v>187</v>
      </c>
      <c r="AG26" s="1" t="s">
        <v>188</v>
      </c>
      <c r="AH26" s="1" t="s">
        <v>728</v>
      </c>
      <c r="AI26" s="1" t="s">
        <v>729</v>
      </c>
      <c r="AJ26" s="1" t="s">
        <v>730</v>
      </c>
      <c r="AK26" s="1" t="s">
        <v>731</v>
      </c>
      <c r="AL26" s="1" t="s">
        <v>732</v>
      </c>
      <c r="AM26" s="1" t="s">
        <v>733</v>
      </c>
      <c r="AN26" s="1" t="s">
        <v>734</v>
      </c>
      <c r="AO26" s="1" t="s">
        <v>524</v>
      </c>
      <c r="AP26" s="1" t="s">
        <v>91</v>
      </c>
      <c r="AQ26" s="1" t="s">
        <v>92</v>
      </c>
      <c r="AR26" s="1" t="s">
        <v>93</v>
      </c>
      <c r="AS26" s="1" t="s">
        <v>94</v>
      </c>
      <c r="AT26" s="1" t="s">
        <v>471</v>
      </c>
      <c r="AU26" s="1" t="s">
        <v>472</v>
      </c>
      <c r="AV26" s="1" t="s">
        <v>473</v>
      </c>
      <c r="AW26" s="1"/>
      <c r="AX26" s="1"/>
      <c r="AY26" s="1"/>
      <c r="AZ26" s="1"/>
    </row>
    <row r="27" spans="1:52" ht="46.5" customHeight="1">
      <c r="A27" s="1"/>
      <c r="B27" s="16"/>
      <c r="C27" s="19" t="s">
        <v>275</v>
      </c>
      <c r="D27" s="11" t="s">
        <v>263</v>
      </c>
      <c r="E27" s="12" t="s">
        <v>474</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5"/>
      <c r="AE27" s="1"/>
      <c r="AF27" s="1" t="s">
        <v>475</v>
      </c>
      <c r="AG27" s="1" t="s">
        <v>476</v>
      </c>
      <c r="AH27" s="1" t="s">
        <v>477</v>
      </c>
      <c r="AI27" s="1" t="s">
        <v>478</v>
      </c>
      <c r="AJ27" s="1" t="s">
        <v>479</v>
      </c>
      <c r="AK27" s="1" t="s">
        <v>480</v>
      </c>
      <c r="AL27" s="1" t="s">
        <v>481</v>
      </c>
      <c r="AM27" s="1" t="s">
        <v>482</v>
      </c>
      <c r="AN27" s="1" t="s">
        <v>483</v>
      </c>
      <c r="AO27" s="1" t="s">
        <v>484</v>
      </c>
      <c r="AP27" s="1" t="s">
        <v>485</v>
      </c>
      <c r="AQ27" s="1" t="s">
        <v>486</v>
      </c>
      <c r="AR27" s="1" t="s">
        <v>487</v>
      </c>
      <c r="AS27" s="1" t="s">
        <v>488</v>
      </c>
      <c r="AT27" s="1" t="s">
        <v>489</v>
      </c>
      <c r="AU27" s="1" t="s">
        <v>888</v>
      </c>
      <c r="AV27" s="1" t="s">
        <v>889</v>
      </c>
      <c r="AW27" s="1"/>
      <c r="AX27" s="1"/>
      <c r="AY27" s="1"/>
      <c r="AZ27" s="1"/>
    </row>
    <row r="28" spans="1:52" ht="57.75" customHeight="1">
      <c r="A28" s="1"/>
      <c r="B28" s="17"/>
      <c r="C28" s="19" t="s">
        <v>276</v>
      </c>
      <c r="D28" s="11" t="s">
        <v>262</v>
      </c>
      <c r="E28" s="12" t="s">
        <v>890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5"/>
      <c r="AE28" s="1"/>
      <c r="AF28" s="1" t="s">
        <v>891</v>
      </c>
      <c r="AG28" s="1" t="s">
        <v>892</v>
      </c>
      <c r="AH28" s="1" t="s">
        <v>893</v>
      </c>
      <c r="AI28" s="1" t="s">
        <v>894</v>
      </c>
      <c r="AJ28" s="1" t="s">
        <v>895</v>
      </c>
      <c r="AK28" s="1" t="s">
        <v>623</v>
      </c>
      <c r="AL28" s="1" t="s">
        <v>946</v>
      </c>
      <c r="AM28" s="1" t="s">
        <v>947</v>
      </c>
      <c r="AN28" s="1" t="s">
        <v>948</v>
      </c>
      <c r="AO28" s="1" t="s">
        <v>949</v>
      </c>
      <c r="AP28" s="1" t="s">
        <v>950</v>
      </c>
      <c r="AQ28" s="1" t="s">
        <v>951</v>
      </c>
      <c r="AR28" s="1" t="s">
        <v>952</v>
      </c>
      <c r="AS28" s="1" t="s">
        <v>953</v>
      </c>
      <c r="AT28" s="1" t="s">
        <v>954</v>
      </c>
      <c r="AU28" s="1" t="s">
        <v>847</v>
      </c>
      <c r="AV28" s="1" t="s">
        <v>848</v>
      </c>
      <c r="AW28" s="1"/>
      <c r="AX28" s="1"/>
      <c r="AY28" s="1"/>
      <c r="AZ28" s="1"/>
    </row>
    <row r="29" spans="1:52" ht="144.75" customHeight="1">
      <c r="A29" s="1"/>
      <c r="B29" s="17"/>
      <c r="C29" s="19" t="s">
        <v>277</v>
      </c>
      <c r="D29" s="11" t="s">
        <v>261</v>
      </c>
      <c r="E29" s="12" t="s">
        <v>849</v>
      </c>
      <c r="F29" s="31" t="s">
        <v>602</v>
      </c>
      <c r="G29" s="34"/>
      <c r="H29" s="34"/>
      <c r="I29" s="45" t="s">
        <v>604</v>
      </c>
      <c r="J29" s="46" t="s">
        <v>606</v>
      </c>
      <c r="K29" s="46" t="s">
        <v>605</v>
      </c>
      <c r="L29" s="47"/>
      <c r="M29" s="48" t="s">
        <v>607</v>
      </c>
      <c r="N29" s="46" t="s">
        <v>608</v>
      </c>
      <c r="O29" s="49" t="s">
        <v>609</v>
      </c>
      <c r="P29" s="44"/>
      <c r="Q29" s="62" t="s">
        <v>247</v>
      </c>
      <c r="R29" s="53"/>
      <c r="S29" s="53"/>
      <c r="T29" s="53"/>
      <c r="U29" s="53"/>
      <c r="V29" s="53">
        <v>5236.5</v>
      </c>
      <c r="W29" s="53">
        <v>5234.1</v>
      </c>
      <c r="X29" s="44">
        <v>11085.4</v>
      </c>
      <c r="Y29" s="44">
        <v>12899.2</v>
      </c>
      <c r="Z29" s="44"/>
      <c r="AA29" s="44">
        <v>15479</v>
      </c>
      <c r="AB29" s="44">
        <v>18574.8</v>
      </c>
      <c r="AC29" s="44"/>
      <c r="AD29" s="5"/>
      <c r="AE29" s="1"/>
      <c r="AF29" s="1" t="s">
        <v>850</v>
      </c>
      <c r="AG29" s="1" t="s">
        <v>330</v>
      </c>
      <c r="AH29" s="1" t="s">
        <v>331</v>
      </c>
      <c r="AI29" s="1" t="s">
        <v>332</v>
      </c>
      <c r="AJ29" s="1" t="s">
        <v>333</v>
      </c>
      <c r="AK29" s="1" t="s">
        <v>334</v>
      </c>
      <c r="AL29" s="1" t="s">
        <v>335</v>
      </c>
      <c r="AM29" s="1" t="s">
        <v>336</v>
      </c>
      <c r="AN29" s="1" t="s">
        <v>337</v>
      </c>
      <c r="AO29" s="1" t="s">
        <v>338</v>
      </c>
      <c r="AP29" s="1" t="s">
        <v>339</v>
      </c>
      <c r="AQ29" s="1" t="s">
        <v>340</v>
      </c>
      <c r="AR29" s="1" t="s">
        <v>341</v>
      </c>
      <c r="AS29" s="1" t="s">
        <v>342</v>
      </c>
      <c r="AT29" s="1" t="s">
        <v>343</v>
      </c>
      <c r="AU29" s="1" t="s">
        <v>344</v>
      </c>
      <c r="AV29" s="1" t="s">
        <v>345</v>
      </c>
      <c r="AW29" s="1"/>
      <c r="AX29" s="1"/>
      <c r="AY29" s="1"/>
      <c r="AZ29" s="1"/>
    </row>
    <row r="30" spans="1:52" ht="155.25" customHeight="1">
      <c r="A30" s="1"/>
      <c r="B30" s="16"/>
      <c r="C30" s="40" t="s">
        <v>278</v>
      </c>
      <c r="D30" s="41" t="s">
        <v>215</v>
      </c>
      <c r="E30" s="42" t="s">
        <v>346</v>
      </c>
      <c r="F30" s="43" t="s">
        <v>237</v>
      </c>
      <c r="G30" s="44"/>
      <c r="H30" s="44"/>
      <c r="I30" s="45" t="s">
        <v>604</v>
      </c>
      <c r="J30" s="46" t="s">
        <v>606</v>
      </c>
      <c r="K30" s="46" t="s">
        <v>605</v>
      </c>
      <c r="L30" s="47"/>
      <c r="M30" s="48" t="s">
        <v>607</v>
      </c>
      <c r="N30" s="46" t="s">
        <v>608</v>
      </c>
      <c r="O30" s="49" t="s">
        <v>609</v>
      </c>
      <c r="P30" s="44"/>
      <c r="Q30" s="62" t="s">
        <v>247</v>
      </c>
      <c r="R30" s="44"/>
      <c r="S30" s="44"/>
      <c r="T30" s="44"/>
      <c r="U30" s="44"/>
      <c r="V30" s="44">
        <v>15952.6</v>
      </c>
      <c r="W30" s="44">
        <v>15952.6</v>
      </c>
      <c r="X30" s="44"/>
      <c r="Y30" s="44"/>
      <c r="Z30" s="44"/>
      <c r="AA30" s="44"/>
      <c r="AB30" s="44"/>
      <c r="AC30" s="44"/>
      <c r="AD30" s="5"/>
      <c r="AE30" s="1"/>
      <c r="AF30" s="1" t="s">
        <v>347</v>
      </c>
      <c r="AG30" s="1" t="s">
        <v>348</v>
      </c>
      <c r="AH30" s="1" t="s">
        <v>349</v>
      </c>
      <c r="AI30" s="1" t="s">
        <v>350</v>
      </c>
      <c r="AJ30" s="1" t="s">
        <v>351</v>
      </c>
      <c r="AK30" s="1" t="s">
        <v>352</v>
      </c>
      <c r="AL30" s="1" t="s">
        <v>624</v>
      </c>
      <c r="AM30" s="1" t="s">
        <v>625</v>
      </c>
      <c r="AN30" s="1" t="s">
        <v>626</v>
      </c>
      <c r="AO30" s="1" t="s">
        <v>627</v>
      </c>
      <c r="AP30" s="1" t="s">
        <v>628</v>
      </c>
      <c r="AQ30" s="1" t="s">
        <v>189</v>
      </c>
      <c r="AR30" s="1" t="s">
        <v>701</v>
      </c>
      <c r="AS30" s="1" t="s">
        <v>702</v>
      </c>
      <c r="AT30" s="1" t="s">
        <v>703</v>
      </c>
      <c r="AU30" s="1" t="s">
        <v>704</v>
      </c>
      <c r="AV30" s="1" t="s">
        <v>134</v>
      </c>
      <c r="AW30" s="1"/>
      <c r="AX30" s="1"/>
      <c r="AY30" s="1"/>
      <c r="AZ30" s="1"/>
    </row>
    <row r="31" spans="1:52" ht="55.5" customHeight="1">
      <c r="A31" s="1"/>
      <c r="B31" s="16"/>
      <c r="C31" s="40"/>
      <c r="D31" s="41"/>
      <c r="E31" s="42"/>
      <c r="F31" s="43" t="s">
        <v>128</v>
      </c>
      <c r="G31" s="44"/>
      <c r="H31" s="44"/>
      <c r="I31" s="45"/>
      <c r="J31" s="46"/>
      <c r="K31" s="46"/>
      <c r="L31" s="47"/>
      <c r="M31" s="48"/>
      <c r="N31" s="46"/>
      <c r="O31" s="49"/>
      <c r="P31" s="44"/>
      <c r="Q31" s="62"/>
      <c r="R31" s="44"/>
      <c r="S31" s="44"/>
      <c r="T31" s="44"/>
      <c r="U31" s="44"/>
      <c r="V31" s="44"/>
      <c r="W31" s="44"/>
      <c r="X31" s="44">
        <v>18557.6</v>
      </c>
      <c r="Y31" s="44">
        <v>19485.5</v>
      </c>
      <c r="Z31" s="44"/>
      <c r="AA31" s="44">
        <v>20362.4</v>
      </c>
      <c r="AB31" s="44">
        <f>SUM(AA31*1.1)</f>
        <v>22398.640000000003</v>
      </c>
      <c r="AC31" s="44"/>
      <c r="AD31" s="5"/>
      <c r="AE31" s="1"/>
      <c r="AF31" s="1"/>
      <c r="AG31" s="1"/>
      <c r="AH31" s="1"/>
      <c r="AI31" s="1"/>
      <c r="AJ31" s="1"/>
      <c r="AK31" s="1"/>
      <c r="AL31" s="1"/>
      <c r="AM31" s="1"/>
      <c r="AN31" s="1"/>
      <c r="AO31" s="1"/>
      <c r="AP31" s="1"/>
      <c r="AQ31" s="1"/>
      <c r="AR31" s="1"/>
      <c r="AS31" s="1"/>
      <c r="AT31" s="1"/>
      <c r="AU31" s="1"/>
      <c r="AV31" s="1"/>
      <c r="AW31" s="1"/>
      <c r="AX31" s="1"/>
      <c r="AY31" s="1"/>
      <c r="AZ31" s="1"/>
    </row>
    <row r="32" spans="1:52" ht="85.5" customHeight="1">
      <c r="A32" s="1"/>
      <c r="B32" s="16"/>
      <c r="C32" s="19" t="s">
        <v>279</v>
      </c>
      <c r="D32" s="11" t="s">
        <v>316</v>
      </c>
      <c r="E32" s="12" t="s">
        <v>135</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5"/>
      <c r="AE32" s="1"/>
      <c r="AF32" s="1" t="s">
        <v>136</v>
      </c>
      <c r="AG32" s="1" t="s">
        <v>137</v>
      </c>
      <c r="AH32" s="1" t="s">
        <v>138</v>
      </c>
      <c r="AI32" s="1" t="s">
        <v>139</v>
      </c>
      <c r="AJ32" s="1" t="s">
        <v>140</v>
      </c>
      <c r="AK32" s="1" t="s">
        <v>141</v>
      </c>
      <c r="AL32" s="1" t="s">
        <v>142</v>
      </c>
      <c r="AM32" s="1" t="s">
        <v>143</v>
      </c>
      <c r="AN32" s="1" t="s">
        <v>144</v>
      </c>
      <c r="AO32" s="1" t="s">
        <v>145</v>
      </c>
      <c r="AP32" s="1" t="s">
        <v>146</v>
      </c>
      <c r="AQ32" s="1" t="s">
        <v>147</v>
      </c>
      <c r="AR32" s="1" t="s">
        <v>148</v>
      </c>
      <c r="AS32" s="1" t="s">
        <v>149</v>
      </c>
      <c r="AT32" s="1" t="s">
        <v>150</v>
      </c>
      <c r="AU32" s="1" t="s">
        <v>151</v>
      </c>
      <c r="AV32" s="1" t="s">
        <v>152</v>
      </c>
      <c r="AW32" s="1"/>
      <c r="AX32" s="1"/>
      <c r="AY32" s="1"/>
      <c r="AZ32" s="1"/>
    </row>
    <row r="33" spans="1:52" ht="75" customHeight="1">
      <c r="A33" s="1"/>
      <c r="B33" s="17"/>
      <c r="C33" s="19" t="s">
        <v>280</v>
      </c>
      <c r="D33" s="11" t="s">
        <v>317</v>
      </c>
      <c r="E33" s="12" t="s">
        <v>208</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5"/>
      <c r="AE33" s="1"/>
      <c r="AF33" s="1" t="s">
        <v>209</v>
      </c>
      <c r="AG33" s="1" t="s">
        <v>210</v>
      </c>
      <c r="AH33" s="1" t="s">
        <v>211</v>
      </c>
      <c r="AI33" s="1" t="s">
        <v>212</v>
      </c>
      <c r="AJ33" s="1" t="s">
        <v>655</v>
      </c>
      <c r="AK33" s="1" t="s">
        <v>656</v>
      </c>
      <c r="AL33" s="1" t="s">
        <v>657</v>
      </c>
      <c r="AM33" s="1" t="s">
        <v>658</v>
      </c>
      <c r="AN33" s="1" t="s">
        <v>659</v>
      </c>
      <c r="AO33" s="1" t="s">
        <v>660</v>
      </c>
      <c r="AP33" s="1" t="s">
        <v>661</v>
      </c>
      <c r="AQ33" s="1" t="s">
        <v>662</v>
      </c>
      <c r="AR33" s="1" t="s">
        <v>663</v>
      </c>
      <c r="AS33" s="1" t="s">
        <v>664</v>
      </c>
      <c r="AT33" s="1" t="s">
        <v>665</v>
      </c>
      <c r="AU33" s="1" t="s">
        <v>666</v>
      </c>
      <c r="AV33" s="1" t="s">
        <v>667</v>
      </c>
      <c r="AW33" s="1"/>
      <c r="AX33" s="1"/>
      <c r="AY33" s="1"/>
      <c r="AZ33" s="1"/>
    </row>
    <row r="34" spans="1:52" ht="45" customHeight="1">
      <c r="A34" s="1"/>
      <c r="B34" s="17"/>
      <c r="C34" s="19" t="s">
        <v>281</v>
      </c>
      <c r="D34" s="11" t="s">
        <v>318</v>
      </c>
      <c r="E34" s="12" t="s">
        <v>668</v>
      </c>
      <c r="F34" s="52" t="s">
        <v>569</v>
      </c>
      <c r="G34" s="10"/>
      <c r="H34" s="10"/>
      <c r="I34" s="10"/>
      <c r="J34" s="10"/>
      <c r="K34" s="10"/>
      <c r="L34" s="10"/>
      <c r="M34" s="10"/>
      <c r="N34" s="10"/>
      <c r="O34" s="10"/>
      <c r="P34" s="10"/>
      <c r="Q34" s="10"/>
      <c r="R34" s="10"/>
      <c r="S34" s="10"/>
      <c r="T34" s="10"/>
      <c r="U34" s="10"/>
      <c r="V34" s="44"/>
      <c r="W34" s="44"/>
      <c r="X34" s="44">
        <v>1103.3</v>
      </c>
      <c r="Y34" s="64">
        <f>SUM(X34*1.1)</f>
        <v>1213.63</v>
      </c>
      <c r="Z34" s="64">
        <f>SUM(Y34*1.1)</f>
        <v>1334.9930000000002</v>
      </c>
      <c r="AA34" s="64">
        <f>SUM(Z34*1.1)</f>
        <v>1468.4923000000003</v>
      </c>
      <c r="AB34" s="64">
        <f>SUM(AA34*1.1)</f>
        <v>1615.3415300000006</v>
      </c>
      <c r="AC34" s="10"/>
      <c r="AD34" s="5"/>
      <c r="AE34" s="1"/>
      <c r="AF34" s="1" t="s">
        <v>669</v>
      </c>
      <c r="AG34" s="1" t="s">
        <v>670</v>
      </c>
      <c r="AH34" s="1" t="s">
        <v>12</v>
      </c>
      <c r="AI34" s="1" t="s">
        <v>13</v>
      </c>
      <c r="AJ34" s="1" t="s">
        <v>14</v>
      </c>
      <c r="AK34" s="1" t="s">
        <v>15</v>
      </c>
      <c r="AL34" s="1" t="s">
        <v>16</v>
      </c>
      <c r="AM34" s="1" t="s">
        <v>17</v>
      </c>
      <c r="AN34" s="1" t="s">
        <v>18</v>
      </c>
      <c r="AO34" s="1" t="s">
        <v>19</v>
      </c>
      <c r="AP34" s="1" t="s">
        <v>20</v>
      </c>
      <c r="AQ34" s="1" t="s">
        <v>21</v>
      </c>
      <c r="AR34" s="1" t="s">
        <v>22</v>
      </c>
      <c r="AS34" s="1" t="s">
        <v>23</v>
      </c>
      <c r="AT34" s="1" t="s">
        <v>534</v>
      </c>
      <c r="AU34" s="1" t="s">
        <v>535</v>
      </c>
      <c r="AV34" s="1" t="s">
        <v>536</v>
      </c>
      <c r="AW34" s="1"/>
      <c r="AX34" s="1"/>
      <c r="AY34" s="1"/>
      <c r="AZ34" s="1"/>
    </row>
    <row r="35" spans="1:52" ht="45" customHeight="1">
      <c r="A35" s="1"/>
      <c r="B35" s="17"/>
      <c r="C35" s="19"/>
      <c r="D35" s="11"/>
      <c r="E35" s="12"/>
      <c r="F35" s="52">
        <v>1006</v>
      </c>
      <c r="G35" s="10"/>
      <c r="H35" s="10"/>
      <c r="I35" s="80"/>
      <c r="J35" s="10"/>
      <c r="K35" s="10"/>
      <c r="L35" s="10"/>
      <c r="M35" s="10"/>
      <c r="N35" s="10"/>
      <c r="O35" s="10"/>
      <c r="P35" s="10"/>
      <c r="Q35" s="10"/>
      <c r="R35" s="10"/>
      <c r="S35" s="10"/>
      <c r="T35" s="10"/>
      <c r="U35" s="10"/>
      <c r="V35" s="44">
        <v>35</v>
      </c>
      <c r="W35" s="44">
        <v>35</v>
      </c>
      <c r="X35" s="44">
        <v>100</v>
      </c>
      <c r="Y35" s="44">
        <v>114.3</v>
      </c>
      <c r="Z35" s="44"/>
      <c r="AA35" s="44">
        <v>118.6</v>
      </c>
      <c r="AB35" s="44">
        <v>123.1</v>
      </c>
      <c r="AC35" s="10"/>
      <c r="AD35" s="5"/>
      <c r="AE35" s="1"/>
      <c r="AF35" s="1"/>
      <c r="AG35" s="1"/>
      <c r="AH35" s="1"/>
      <c r="AI35" s="1"/>
      <c r="AJ35" s="1"/>
      <c r="AK35" s="1"/>
      <c r="AL35" s="1"/>
      <c r="AM35" s="1"/>
      <c r="AN35" s="1"/>
      <c r="AO35" s="1"/>
      <c r="AP35" s="1"/>
      <c r="AQ35" s="1"/>
      <c r="AR35" s="1"/>
      <c r="AS35" s="1"/>
      <c r="AT35" s="1"/>
      <c r="AU35" s="1"/>
      <c r="AV35" s="1"/>
      <c r="AW35" s="1"/>
      <c r="AX35" s="1"/>
      <c r="AY35" s="1"/>
      <c r="AZ35" s="1"/>
    </row>
    <row r="36" spans="1:52" ht="135" customHeight="1">
      <c r="A36" s="1"/>
      <c r="B36" s="17"/>
      <c r="C36" s="40" t="s">
        <v>282</v>
      </c>
      <c r="D36" s="41" t="s">
        <v>319</v>
      </c>
      <c r="E36" s="42" t="s">
        <v>537</v>
      </c>
      <c r="F36" s="52" t="s">
        <v>243</v>
      </c>
      <c r="G36" s="53"/>
      <c r="H36" s="53"/>
      <c r="I36" s="45" t="s">
        <v>604</v>
      </c>
      <c r="J36" s="46" t="s">
        <v>606</v>
      </c>
      <c r="K36" s="46" t="s">
        <v>605</v>
      </c>
      <c r="L36" s="47"/>
      <c r="M36" s="48" t="s">
        <v>607</v>
      </c>
      <c r="N36" s="46" t="s">
        <v>608</v>
      </c>
      <c r="O36" s="49" t="s">
        <v>609</v>
      </c>
      <c r="P36" s="44"/>
      <c r="Q36" s="62" t="s">
        <v>247</v>
      </c>
      <c r="R36" s="53"/>
      <c r="S36" s="53"/>
      <c r="T36" s="53"/>
      <c r="U36" s="53"/>
      <c r="V36" s="53">
        <v>600</v>
      </c>
      <c r="W36" s="53">
        <v>600</v>
      </c>
      <c r="X36" s="53">
        <v>800</v>
      </c>
      <c r="Y36" s="53">
        <f>SUM(X36*1.1)</f>
        <v>880.0000000000001</v>
      </c>
      <c r="Z36" s="53">
        <f>SUM(Y36*1.1)</f>
        <v>968.0000000000002</v>
      </c>
      <c r="AA36" s="53">
        <f>SUM(Z36*1.1)</f>
        <v>1064.8000000000004</v>
      </c>
      <c r="AB36" s="53"/>
      <c r="AC36" s="44"/>
      <c r="AD36" s="5"/>
      <c r="AE36" s="1"/>
      <c r="AF36" s="1" t="s">
        <v>538</v>
      </c>
      <c r="AG36" s="1" t="s">
        <v>0</v>
      </c>
      <c r="AH36" s="1" t="s">
        <v>1</v>
      </c>
      <c r="AI36" s="1" t="s">
        <v>2</v>
      </c>
      <c r="AJ36" s="1" t="s">
        <v>3</v>
      </c>
      <c r="AK36" s="1" t="s">
        <v>4</v>
      </c>
      <c r="AL36" s="1" t="s">
        <v>5</v>
      </c>
      <c r="AM36" s="1" t="s">
        <v>6</v>
      </c>
      <c r="AN36" s="1" t="s">
        <v>7</v>
      </c>
      <c r="AO36" s="1" t="s">
        <v>8</v>
      </c>
      <c r="AP36" s="1" t="s">
        <v>9</v>
      </c>
      <c r="AQ36" s="1" t="s">
        <v>10</v>
      </c>
      <c r="AR36" s="1" t="s">
        <v>11</v>
      </c>
      <c r="AS36" s="1" t="s">
        <v>764</v>
      </c>
      <c r="AT36" s="1" t="s">
        <v>765</v>
      </c>
      <c r="AU36" s="1" t="s">
        <v>766</v>
      </c>
      <c r="AV36" s="1" t="s">
        <v>767</v>
      </c>
      <c r="AW36" s="1"/>
      <c r="AX36" s="1"/>
      <c r="AY36" s="1"/>
      <c r="AZ36" s="1"/>
    </row>
    <row r="37" spans="1:52" ht="44.25" customHeight="1">
      <c r="A37" s="1"/>
      <c r="B37" s="17"/>
      <c r="C37" s="19" t="s">
        <v>283</v>
      </c>
      <c r="D37" s="11" t="s">
        <v>320</v>
      </c>
      <c r="E37" s="12" t="s">
        <v>768</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5"/>
      <c r="AE37" s="1"/>
      <c r="AF37" s="1" t="s">
        <v>769</v>
      </c>
      <c r="AG37" s="1" t="s">
        <v>770</v>
      </c>
      <c r="AH37" s="1" t="s">
        <v>771</v>
      </c>
      <c r="AI37" s="1" t="s">
        <v>772</v>
      </c>
      <c r="AJ37" s="1" t="s">
        <v>773</v>
      </c>
      <c r="AK37" s="1" t="s">
        <v>774</v>
      </c>
      <c r="AL37" s="1" t="s">
        <v>775</v>
      </c>
      <c r="AM37" s="1" t="s">
        <v>776</v>
      </c>
      <c r="AN37" s="1" t="s">
        <v>777</v>
      </c>
      <c r="AO37" s="1" t="s">
        <v>778</v>
      </c>
      <c r="AP37" s="1" t="s">
        <v>779</v>
      </c>
      <c r="AQ37" s="1" t="s">
        <v>780</v>
      </c>
      <c r="AR37" s="1" t="s">
        <v>781</v>
      </c>
      <c r="AS37" s="1" t="s">
        <v>788</v>
      </c>
      <c r="AT37" s="1" t="s">
        <v>789</v>
      </c>
      <c r="AU37" s="1" t="s">
        <v>790</v>
      </c>
      <c r="AV37" s="1" t="s">
        <v>791</v>
      </c>
      <c r="AW37" s="1"/>
      <c r="AX37" s="1"/>
      <c r="AY37" s="1"/>
      <c r="AZ37" s="1"/>
    </row>
    <row r="38" spans="1:52" ht="205.5" customHeight="1">
      <c r="A38" s="1"/>
      <c r="B38" s="17"/>
      <c r="C38" s="40" t="s">
        <v>284</v>
      </c>
      <c r="D38" s="41" t="s">
        <v>846</v>
      </c>
      <c r="E38" s="42" t="s">
        <v>792</v>
      </c>
      <c r="F38" s="54"/>
      <c r="G38" s="44"/>
      <c r="H38" s="44"/>
      <c r="I38" s="45" t="s">
        <v>604</v>
      </c>
      <c r="J38" s="46" t="s">
        <v>606</v>
      </c>
      <c r="K38" s="46" t="s">
        <v>605</v>
      </c>
      <c r="L38" s="47"/>
      <c r="M38" s="48" t="s">
        <v>607</v>
      </c>
      <c r="N38" s="46" t="s">
        <v>608</v>
      </c>
      <c r="O38" s="49" t="s">
        <v>609</v>
      </c>
      <c r="P38" s="44"/>
      <c r="Q38" s="62" t="s">
        <v>247</v>
      </c>
      <c r="R38" s="44"/>
      <c r="S38" s="44"/>
      <c r="T38" s="44"/>
      <c r="U38" s="44"/>
      <c r="V38" s="53">
        <f>SUM(V39:V42)</f>
        <v>65570.70000000001</v>
      </c>
      <c r="W38" s="53">
        <f aca="true" t="shared" si="3" ref="W38:AB38">SUM(W39:W42)</f>
        <v>65401.2</v>
      </c>
      <c r="X38" s="53">
        <f>SUM(X39:X42)</f>
        <v>168984</v>
      </c>
      <c r="Y38" s="56">
        <f t="shared" si="3"/>
        <v>186124.44</v>
      </c>
      <c r="Z38" s="56">
        <f t="shared" si="3"/>
        <v>196418.57400000002</v>
      </c>
      <c r="AA38" s="56">
        <f t="shared" si="3"/>
        <v>223858.33140000005</v>
      </c>
      <c r="AB38" s="56">
        <f t="shared" si="3"/>
        <v>246632.0745400001</v>
      </c>
      <c r="AC38" s="44"/>
      <c r="AD38" s="5"/>
      <c r="AE38" s="1"/>
      <c r="AF38" s="1" t="s">
        <v>793</v>
      </c>
      <c r="AG38" s="1" t="s">
        <v>794</v>
      </c>
      <c r="AH38" s="1" t="s">
        <v>795</v>
      </c>
      <c r="AI38" s="1" t="s">
        <v>796</v>
      </c>
      <c r="AJ38" s="1" t="s">
        <v>797</v>
      </c>
      <c r="AK38" s="1" t="s">
        <v>798</v>
      </c>
      <c r="AL38" s="1" t="s">
        <v>799</v>
      </c>
      <c r="AM38" s="1" t="s">
        <v>800</v>
      </c>
      <c r="AN38" s="1" t="s">
        <v>801</v>
      </c>
      <c r="AO38" s="1" t="s">
        <v>802</v>
      </c>
      <c r="AP38" s="1" t="s">
        <v>803</v>
      </c>
      <c r="AQ38" s="1" t="s">
        <v>804</v>
      </c>
      <c r="AR38" s="1" t="s">
        <v>805</v>
      </c>
      <c r="AS38" s="1" t="s">
        <v>806</v>
      </c>
      <c r="AT38" s="1" t="s">
        <v>807</v>
      </c>
      <c r="AU38" s="1" t="s">
        <v>808</v>
      </c>
      <c r="AV38" s="1" t="s">
        <v>809</v>
      </c>
      <c r="AW38" s="1"/>
      <c r="AX38" s="1"/>
      <c r="AY38" s="1"/>
      <c r="AZ38" s="1"/>
    </row>
    <row r="39" spans="1:52" ht="16.5" customHeight="1">
      <c r="A39" s="1"/>
      <c r="B39" s="17"/>
      <c r="C39" s="19"/>
      <c r="D39" s="11"/>
      <c r="E39" s="12"/>
      <c r="F39" s="81" t="s">
        <v>238</v>
      </c>
      <c r="G39" s="10"/>
      <c r="H39" s="10"/>
      <c r="I39" s="21"/>
      <c r="J39" s="22"/>
      <c r="K39" s="22"/>
      <c r="L39" s="10"/>
      <c r="M39" s="10"/>
      <c r="N39" s="10"/>
      <c r="O39" s="10"/>
      <c r="P39" s="10"/>
      <c r="Q39" s="10"/>
      <c r="R39" s="10"/>
      <c r="S39" s="10"/>
      <c r="T39" s="10"/>
      <c r="U39" s="10"/>
      <c r="V39" s="10">
        <v>21858.7</v>
      </c>
      <c r="W39" s="10">
        <v>21765.4</v>
      </c>
      <c r="X39" s="10">
        <v>27273.5</v>
      </c>
      <c r="Y39" s="23">
        <f aca="true" t="shared" si="4" ref="Y39:AB42">SUM(X39*1.1)</f>
        <v>30000.850000000002</v>
      </c>
      <c r="Z39" s="23">
        <f t="shared" si="4"/>
        <v>33000.935000000005</v>
      </c>
      <c r="AA39" s="23">
        <f t="shared" si="4"/>
        <v>36301.02850000001</v>
      </c>
      <c r="AB39" s="23">
        <f t="shared" si="4"/>
        <v>39931.13135000001</v>
      </c>
      <c r="AC39" s="10"/>
      <c r="AD39" s="5"/>
      <c r="AE39" s="1"/>
      <c r="AF39" s="1"/>
      <c r="AG39" s="1"/>
      <c r="AH39" s="1"/>
      <c r="AI39" s="1"/>
      <c r="AJ39" s="1"/>
      <c r="AK39" s="1"/>
      <c r="AL39" s="1"/>
      <c r="AM39" s="1"/>
      <c r="AN39" s="1"/>
      <c r="AO39" s="1"/>
      <c r="AP39" s="1"/>
      <c r="AQ39" s="1"/>
      <c r="AR39" s="1"/>
      <c r="AS39" s="1"/>
      <c r="AT39" s="1"/>
      <c r="AU39" s="1"/>
      <c r="AV39" s="1"/>
      <c r="AW39" s="1"/>
      <c r="AX39" s="1"/>
      <c r="AY39" s="1"/>
      <c r="AZ39" s="1"/>
    </row>
    <row r="40" spans="1:52" ht="16.5" customHeight="1">
      <c r="A40" s="1"/>
      <c r="B40" s="17"/>
      <c r="C40" s="19"/>
      <c r="D40" s="11"/>
      <c r="E40" s="12"/>
      <c r="F40" s="81" t="s">
        <v>239</v>
      </c>
      <c r="G40" s="10"/>
      <c r="H40" s="10"/>
      <c r="I40" s="21"/>
      <c r="J40" s="22"/>
      <c r="K40" s="22"/>
      <c r="L40" s="10"/>
      <c r="M40" s="10"/>
      <c r="N40" s="10"/>
      <c r="O40" s="10"/>
      <c r="P40" s="10"/>
      <c r="Q40" s="10"/>
      <c r="R40" s="10"/>
      <c r="S40" s="10"/>
      <c r="T40" s="10"/>
      <c r="U40" s="10"/>
      <c r="V40" s="10"/>
      <c r="W40" s="10"/>
      <c r="X40" s="10">
        <v>1026</v>
      </c>
      <c r="Y40" s="23">
        <v>1128.6</v>
      </c>
      <c r="Z40" s="23"/>
      <c r="AA40" s="23">
        <v>1365.6</v>
      </c>
      <c r="AB40" s="23">
        <v>1502.2</v>
      </c>
      <c r="AC40" s="10"/>
      <c r="AD40" s="5"/>
      <c r="AE40" s="1"/>
      <c r="AF40" s="1"/>
      <c r="AG40" s="1"/>
      <c r="AH40" s="1"/>
      <c r="AI40" s="1"/>
      <c r="AJ40" s="1"/>
      <c r="AK40" s="1"/>
      <c r="AL40" s="1"/>
      <c r="AM40" s="1"/>
      <c r="AN40" s="1"/>
      <c r="AO40" s="1"/>
      <c r="AP40" s="1"/>
      <c r="AQ40" s="1"/>
      <c r="AR40" s="1"/>
      <c r="AS40" s="1"/>
      <c r="AT40" s="1"/>
      <c r="AU40" s="1"/>
      <c r="AV40" s="1"/>
      <c r="AW40" s="1"/>
      <c r="AX40" s="1"/>
      <c r="AY40" s="1"/>
      <c r="AZ40" s="1"/>
    </row>
    <row r="41" spans="1:52" ht="16.5" customHeight="1">
      <c r="A41" s="1"/>
      <c r="B41" s="17"/>
      <c r="C41" s="19"/>
      <c r="D41" s="11"/>
      <c r="E41" s="12"/>
      <c r="F41" s="81" t="s">
        <v>236</v>
      </c>
      <c r="G41" s="10"/>
      <c r="H41" s="10"/>
      <c r="I41" s="21"/>
      <c r="J41" s="22"/>
      <c r="K41" s="22"/>
      <c r="L41" s="10"/>
      <c r="M41" s="10"/>
      <c r="N41" s="10"/>
      <c r="O41" s="10"/>
      <c r="P41" s="10"/>
      <c r="Q41" s="10"/>
      <c r="R41" s="10"/>
      <c r="S41" s="10"/>
      <c r="T41" s="10"/>
      <c r="U41" s="10"/>
      <c r="V41" s="10">
        <v>5534.6</v>
      </c>
      <c r="W41" s="10">
        <v>5527.8</v>
      </c>
      <c r="X41" s="10">
        <v>5628.6</v>
      </c>
      <c r="Y41" s="23">
        <v>6433.5</v>
      </c>
      <c r="Z41" s="23"/>
      <c r="AA41" s="23">
        <v>6432.3</v>
      </c>
      <c r="AB41" s="23">
        <v>7463.4</v>
      </c>
      <c r="AC41" s="10"/>
      <c r="AD41" s="5"/>
      <c r="AE41" s="1"/>
      <c r="AF41" s="1"/>
      <c r="AG41" s="1"/>
      <c r="AH41" s="1"/>
      <c r="AI41" s="1"/>
      <c r="AJ41" s="1"/>
      <c r="AK41" s="1"/>
      <c r="AL41" s="1"/>
      <c r="AM41" s="1"/>
      <c r="AN41" s="1"/>
      <c r="AO41" s="1"/>
      <c r="AP41" s="1"/>
      <c r="AQ41" s="1"/>
      <c r="AR41" s="1"/>
      <c r="AS41" s="1"/>
      <c r="AT41" s="1"/>
      <c r="AU41" s="1"/>
      <c r="AV41" s="1"/>
      <c r="AW41" s="1"/>
      <c r="AX41" s="1"/>
      <c r="AY41" s="1"/>
      <c r="AZ41" s="1"/>
    </row>
    <row r="42" spans="1:52" ht="16.5" customHeight="1">
      <c r="A42" s="1"/>
      <c r="B42" s="17"/>
      <c r="C42" s="19"/>
      <c r="D42" s="11"/>
      <c r="E42" s="12"/>
      <c r="F42" s="81" t="s">
        <v>239</v>
      </c>
      <c r="G42" s="10"/>
      <c r="H42" s="10"/>
      <c r="I42" s="21"/>
      <c r="J42" s="22"/>
      <c r="K42" s="22"/>
      <c r="L42" s="10"/>
      <c r="M42" s="10"/>
      <c r="N42" s="10"/>
      <c r="O42" s="10"/>
      <c r="P42" s="10"/>
      <c r="Q42" s="10"/>
      <c r="R42" s="10"/>
      <c r="S42" s="10"/>
      <c r="T42" s="10"/>
      <c r="U42" s="10"/>
      <c r="V42" s="10">
        <v>38177.4</v>
      </c>
      <c r="W42" s="10">
        <v>38108</v>
      </c>
      <c r="X42" s="10">
        <v>135055.9</v>
      </c>
      <c r="Y42" s="23">
        <f t="shared" si="4"/>
        <v>148561.49000000002</v>
      </c>
      <c r="Z42" s="23">
        <f t="shared" si="4"/>
        <v>163417.63900000002</v>
      </c>
      <c r="AA42" s="23">
        <f t="shared" si="4"/>
        <v>179759.40290000004</v>
      </c>
      <c r="AB42" s="23">
        <f t="shared" si="4"/>
        <v>197735.34319000007</v>
      </c>
      <c r="AC42" s="10"/>
      <c r="AD42" s="5"/>
      <c r="AE42" s="1"/>
      <c r="AF42" s="1"/>
      <c r="AG42" s="1"/>
      <c r="AH42" s="1"/>
      <c r="AI42" s="1"/>
      <c r="AJ42" s="1"/>
      <c r="AK42" s="1"/>
      <c r="AL42" s="1"/>
      <c r="AM42" s="1"/>
      <c r="AN42" s="1"/>
      <c r="AO42" s="1"/>
      <c r="AP42" s="1"/>
      <c r="AQ42" s="1"/>
      <c r="AR42" s="1"/>
      <c r="AS42" s="1"/>
      <c r="AT42" s="1"/>
      <c r="AU42" s="1"/>
      <c r="AV42" s="1"/>
      <c r="AW42" s="1"/>
      <c r="AX42" s="1"/>
      <c r="AY42" s="1"/>
      <c r="AZ42" s="1"/>
    </row>
    <row r="43" spans="1:52" ht="144.75" customHeight="1">
      <c r="A43" s="1"/>
      <c r="B43" s="16"/>
      <c r="C43" s="40" t="s">
        <v>285</v>
      </c>
      <c r="D43" s="41" t="s">
        <v>308</v>
      </c>
      <c r="E43" s="42" t="s">
        <v>810</v>
      </c>
      <c r="F43" s="55"/>
      <c r="G43" s="53"/>
      <c r="H43" s="53"/>
      <c r="I43" s="45" t="s">
        <v>604</v>
      </c>
      <c r="J43" s="46" t="s">
        <v>606</v>
      </c>
      <c r="K43" s="46" t="s">
        <v>605</v>
      </c>
      <c r="L43" s="47"/>
      <c r="M43" s="48" t="s">
        <v>607</v>
      </c>
      <c r="N43" s="46" t="s">
        <v>608</v>
      </c>
      <c r="O43" s="49" t="s">
        <v>609</v>
      </c>
      <c r="P43" s="44"/>
      <c r="Q43" s="62" t="s">
        <v>247</v>
      </c>
      <c r="R43" s="53"/>
      <c r="S43" s="53"/>
      <c r="T43" s="53"/>
      <c r="U43" s="53"/>
      <c r="V43" s="56">
        <f>SUM(V44:V48)</f>
        <v>105886.2</v>
      </c>
      <c r="W43" s="56">
        <f aca="true" t="shared" si="5" ref="W43:AB43">SUM(W44:W48)</f>
        <v>105335.90000000001</v>
      </c>
      <c r="X43" s="56">
        <f t="shared" si="5"/>
        <v>51075.899999999994</v>
      </c>
      <c r="Y43" s="56">
        <f t="shared" si="5"/>
        <v>56182.979999999996</v>
      </c>
      <c r="Z43" s="56">
        <f t="shared" si="5"/>
        <v>34156.848</v>
      </c>
      <c r="AA43" s="56">
        <f t="shared" si="5"/>
        <v>67982.0328</v>
      </c>
      <c r="AB43" s="56">
        <f t="shared" si="5"/>
        <v>74780.28608</v>
      </c>
      <c r="AC43" s="44"/>
      <c r="AD43" s="5"/>
      <c r="AE43" s="1"/>
      <c r="AF43" s="1" t="s">
        <v>811</v>
      </c>
      <c r="AG43" s="1" t="s">
        <v>812</v>
      </c>
      <c r="AH43" s="1" t="s">
        <v>813</v>
      </c>
      <c r="AI43" s="1" t="s">
        <v>814</v>
      </c>
      <c r="AJ43" s="1" t="s">
        <v>815</v>
      </c>
      <c r="AK43" s="1" t="s">
        <v>816</v>
      </c>
      <c r="AL43" s="1" t="s">
        <v>817</v>
      </c>
      <c r="AM43" s="1" t="s">
        <v>818</v>
      </c>
      <c r="AN43" s="1" t="s">
        <v>819</v>
      </c>
      <c r="AO43" s="1" t="s">
        <v>820</v>
      </c>
      <c r="AP43" s="1" t="s">
        <v>821</v>
      </c>
      <c r="AQ43" s="1" t="s">
        <v>822</v>
      </c>
      <c r="AR43" s="1" t="s">
        <v>823</v>
      </c>
      <c r="AS43" s="1" t="s">
        <v>824</v>
      </c>
      <c r="AT43" s="1" t="s">
        <v>825</v>
      </c>
      <c r="AU43" s="1" t="s">
        <v>826</v>
      </c>
      <c r="AV43" s="1" t="s">
        <v>827</v>
      </c>
      <c r="AW43" s="1"/>
      <c r="AX43" s="1"/>
      <c r="AY43" s="1"/>
      <c r="AZ43" s="1"/>
    </row>
    <row r="44" spans="1:52" ht="12" customHeight="1">
      <c r="A44" s="1"/>
      <c r="B44" s="16"/>
      <c r="C44" s="19"/>
      <c r="D44" s="11"/>
      <c r="E44" s="12"/>
      <c r="F44" s="32" t="s">
        <v>240</v>
      </c>
      <c r="G44" s="10"/>
      <c r="H44" s="10"/>
      <c r="I44" s="10"/>
      <c r="J44" s="10"/>
      <c r="K44" s="10"/>
      <c r="L44" s="10"/>
      <c r="M44" s="10"/>
      <c r="N44" s="10"/>
      <c r="O44" s="10"/>
      <c r="P44" s="10"/>
      <c r="Q44" s="10"/>
      <c r="R44" s="10"/>
      <c r="S44" s="10"/>
      <c r="T44" s="10"/>
      <c r="U44" s="10"/>
      <c r="V44" s="23">
        <v>98567.5</v>
      </c>
      <c r="W44" s="23">
        <v>98019.1</v>
      </c>
      <c r="X44" s="23">
        <v>19159.3</v>
      </c>
      <c r="Y44" s="23">
        <f>SUM(X44*1.1)</f>
        <v>21075.23</v>
      </c>
      <c r="Z44" s="23">
        <f>SUM(Y44*1.1)</f>
        <v>23182.753</v>
      </c>
      <c r="AA44" s="23">
        <f>SUM(Z44*1.1)</f>
        <v>25501.0283</v>
      </c>
      <c r="AB44" s="23">
        <f>SUM(AA44*1.1)</f>
        <v>28051.131130000005</v>
      </c>
      <c r="AC44" s="10"/>
      <c r="AD44" s="5"/>
      <c r="AE44" s="1"/>
      <c r="AF44" s="1"/>
      <c r="AG44" s="1"/>
      <c r="AH44" s="1"/>
      <c r="AI44" s="1"/>
      <c r="AJ44" s="1"/>
      <c r="AK44" s="1"/>
      <c r="AL44" s="1"/>
      <c r="AM44" s="1"/>
      <c r="AN44" s="1"/>
      <c r="AO44" s="1"/>
      <c r="AP44" s="1"/>
      <c r="AQ44" s="1"/>
      <c r="AR44" s="1"/>
      <c r="AS44" s="1"/>
      <c r="AT44" s="1"/>
      <c r="AU44" s="1"/>
      <c r="AV44" s="1"/>
      <c r="AW44" s="1"/>
      <c r="AX44" s="1"/>
      <c r="AY44" s="1"/>
      <c r="AZ44" s="1"/>
    </row>
    <row r="45" spans="1:52" ht="12" customHeight="1">
      <c r="A45" s="1"/>
      <c r="B45" s="16"/>
      <c r="C45" s="19"/>
      <c r="D45" s="11"/>
      <c r="E45" s="12"/>
      <c r="F45" s="32" t="s">
        <v>241</v>
      </c>
      <c r="G45" s="34"/>
      <c r="H45" s="34"/>
      <c r="I45" s="67"/>
      <c r="J45" s="26"/>
      <c r="K45" s="26"/>
      <c r="L45" s="27"/>
      <c r="M45" s="28"/>
      <c r="N45" s="26"/>
      <c r="O45" s="29"/>
      <c r="P45" s="10"/>
      <c r="Q45" s="68"/>
      <c r="R45" s="34"/>
      <c r="S45" s="34"/>
      <c r="T45" s="34"/>
      <c r="U45" s="34"/>
      <c r="V45" s="33">
        <v>1050</v>
      </c>
      <c r="W45" s="33">
        <v>1050</v>
      </c>
      <c r="X45" s="33">
        <v>9069.5</v>
      </c>
      <c r="Y45" s="23">
        <f aca="true" t="shared" si="6" ref="Y45:AB46">SUM(X45*1.1)</f>
        <v>9976.45</v>
      </c>
      <c r="Z45" s="23">
        <f t="shared" si="6"/>
        <v>10974.095000000001</v>
      </c>
      <c r="AA45" s="23">
        <f t="shared" si="6"/>
        <v>12071.504500000003</v>
      </c>
      <c r="AB45" s="23">
        <f t="shared" si="6"/>
        <v>13278.654950000004</v>
      </c>
      <c r="AC45" s="10"/>
      <c r="AD45" s="5"/>
      <c r="AE45" s="1"/>
      <c r="AF45" s="1"/>
      <c r="AG45" s="1"/>
      <c r="AH45" s="1"/>
      <c r="AI45" s="1"/>
      <c r="AJ45" s="1"/>
      <c r="AK45" s="1"/>
      <c r="AL45" s="1"/>
      <c r="AM45" s="1"/>
      <c r="AN45" s="1"/>
      <c r="AO45" s="1"/>
      <c r="AP45" s="1"/>
      <c r="AQ45" s="1"/>
      <c r="AR45" s="1"/>
      <c r="AS45" s="1"/>
      <c r="AT45" s="1"/>
      <c r="AU45" s="1"/>
      <c r="AV45" s="1"/>
      <c r="AW45" s="1"/>
      <c r="AX45" s="1"/>
      <c r="AY45" s="1"/>
      <c r="AZ45" s="1"/>
    </row>
    <row r="46" spans="1:52" ht="12" customHeight="1">
      <c r="A46" s="1"/>
      <c r="B46" s="16"/>
      <c r="C46" s="19"/>
      <c r="D46" s="11"/>
      <c r="E46" s="12"/>
      <c r="F46" s="32" t="s">
        <v>242</v>
      </c>
      <c r="G46" s="34"/>
      <c r="H46" s="34"/>
      <c r="I46" s="67"/>
      <c r="J46" s="26"/>
      <c r="K46" s="26"/>
      <c r="L46" s="27"/>
      <c r="M46" s="28"/>
      <c r="N46" s="26"/>
      <c r="O46" s="29"/>
      <c r="P46" s="10"/>
      <c r="Q46" s="68"/>
      <c r="R46" s="34"/>
      <c r="S46" s="34"/>
      <c r="T46" s="34"/>
      <c r="U46" s="34"/>
      <c r="V46" s="33">
        <v>569</v>
      </c>
      <c r="W46" s="33">
        <v>567.1</v>
      </c>
      <c r="X46" s="33">
        <v>0</v>
      </c>
      <c r="Y46" s="23">
        <f t="shared" si="6"/>
        <v>0</v>
      </c>
      <c r="Z46" s="23">
        <f t="shared" si="6"/>
        <v>0</v>
      </c>
      <c r="AA46" s="23">
        <f t="shared" si="6"/>
        <v>0</v>
      </c>
      <c r="AB46" s="23">
        <f t="shared" si="6"/>
        <v>0</v>
      </c>
      <c r="AC46" s="10"/>
      <c r="AD46" s="5"/>
      <c r="AE46" s="1"/>
      <c r="AF46" s="1"/>
      <c r="AG46" s="1"/>
      <c r="AH46" s="1"/>
      <c r="AI46" s="1"/>
      <c r="AJ46" s="1"/>
      <c r="AK46" s="1"/>
      <c r="AL46" s="1"/>
      <c r="AM46" s="1"/>
      <c r="AN46" s="1"/>
      <c r="AO46" s="1"/>
      <c r="AP46" s="1"/>
      <c r="AQ46" s="1"/>
      <c r="AR46" s="1"/>
      <c r="AS46" s="1"/>
      <c r="AT46" s="1"/>
      <c r="AU46" s="1"/>
      <c r="AV46" s="1"/>
      <c r="AW46" s="1"/>
      <c r="AX46" s="1"/>
      <c r="AY46" s="1"/>
      <c r="AZ46" s="1"/>
    </row>
    <row r="47" spans="1:52" ht="12" customHeight="1">
      <c r="A47" s="1"/>
      <c r="B47" s="16"/>
      <c r="C47" s="19"/>
      <c r="D47" s="11"/>
      <c r="E47" s="12"/>
      <c r="F47" s="32" t="s">
        <v>563</v>
      </c>
      <c r="G47" s="34"/>
      <c r="H47" s="34"/>
      <c r="I47" s="67"/>
      <c r="J47" s="26"/>
      <c r="K47" s="26"/>
      <c r="L47" s="27"/>
      <c r="M47" s="28"/>
      <c r="N47" s="26"/>
      <c r="O47" s="29"/>
      <c r="P47" s="10"/>
      <c r="Q47" s="68"/>
      <c r="R47" s="34"/>
      <c r="S47" s="34"/>
      <c r="T47" s="34"/>
      <c r="U47" s="34"/>
      <c r="V47" s="33">
        <v>5699.7</v>
      </c>
      <c r="W47" s="33">
        <v>5699.7</v>
      </c>
      <c r="X47" s="33">
        <v>745</v>
      </c>
      <c r="Y47" s="23">
        <v>819</v>
      </c>
      <c r="Z47" s="23"/>
      <c r="AA47" s="23">
        <v>991.6</v>
      </c>
      <c r="AB47" s="23">
        <v>1090.8</v>
      </c>
      <c r="AC47" s="10"/>
      <c r="AD47" s="5"/>
      <c r="AE47" s="1"/>
      <c r="AF47" s="1"/>
      <c r="AG47" s="1"/>
      <c r="AH47" s="1"/>
      <c r="AI47" s="1"/>
      <c r="AJ47" s="1"/>
      <c r="AK47" s="1"/>
      <c r="AL47" s="1"/>
      <c r="AM47" s="1"/>
      <c r="AN47" s="1"/>
      <c r="AO47" s="1"/>
      <c r="AP47" s="1"/>
      <c r="AQ47" s="1"/>
      <c r="AR47" s="1"/>
      <c r="AS47" s="1"/>
      <c r="AT47" s="1"/>
      <c r="AU47" s="1"/>
      <c r="AV47" s="1"/>
      <c r="AW47" s="1"/>
      <c r="AX47" s="1"/>
      <c r="AY47" s="1"/>
      <c r="AZ47" s="1"/>
    </row>
    <row r="48" spans="1:52" ht="12" customHeight="1">
      <c r="A48" s="1"/>
      <c r="B48" s="16"/>
      <c r="C48" s="19"/>
      <c r="D48" s="11"/>
      <c r="E48" s="12"/>
      <c r="F48" s="32">
        <v>1105</v>
      </c>
      <c r="G48" s="34"/>
      <c r="H48" s="34"/>
      <c r="I48" s="67"/>
      <c r="J48" s="26"/>
      <c r="K48" s="26"/>
      <c r="L48" s="27"/>
      <c r="M48" s="28"/>
      <c r="N48" s="26"/>
      <c r="O48" s="29"/>
      <c r="P48" s="10"/>
      <c r="Q48" s="68"/>
      <c r="R48" s="34"/>
      <c r="S48" s="34"/>
      <c r="T48" s="34"/>
      <c r="U48" s="34"/>
      <c r="V48" s="33"/>
      <c r="W48" s="33"/>
      <c r="X48" s="33">
        <v>22102.1</v>
      </c>
      <c r="Y48" s="23">
        <v>24312.3</v>
      </c>
      <c r="Z48" s="23"/>
      <c r="AA48" s="23">
        <v>29417.9</v>
      </c>
      <c r="AB48" s="23">
        <v>32359.7</v>
      </c>
      <c r="AC48" s="10"/>
      <c r="AD48" s="5"/>
      <c r="AE48" s="1"/>
      <c r="AF48" s="1"/>
      <c r="AG48" s="1"/>
      <c r="AH48" s="1"/>
      <c r="AI48" s="1"/>
      <c r="AJ48" s="1"/>
      <c r="AK48" s="1"/>
      <c r="AL48" s="1"/>
      <c r="AM48" s="1"/>
      <c r="AN48" s="1"/>
      <c r="AO48" s="1"/>
      <c r="AP48" s="1"/>
      <c r="AQ48" s="1"/>
      <c r="AR48" s="1"/>
      <c r="AS48" s="1"/>
      <c r="AT48" s="1"/>
      <c r="AU48" s="1"/>
      <c r="AV48" s="1"/>
      <c r="AW48" s="1"/>
      <c r="AX48" s="1"/>
      <c r="AY48" s="1"/>
      <c r="AZ48" s="1"/>
    </row>
    <row r="49" spans="1:52" ht="157.5">
      <c r="A49" s="1"/>
      <c r="B49" s="17"/>
      <c r="C49" s="40" t="s">
        <v>286</v>
      </c>
      <c r="D49" s="41" t="s">
        <v>309</v>
      </c>
      <c r="E49" s="42" t="s">
        <v>828</v>
      </c>
      <c r="F49" s="53">
        <v>1004</v>
      </c>
      <c r="G49" s="53"/>
      <c r="H49" s="53"/>
      <c r="I49" s="45" t="s">
        <v>604</v>
      </c>
      <c r="J49" s="46" t="s">
        <v>606</v>
      </c>
      <c r="K49" s="46" t="s">
        <v>605</v>
      </c>
      <c r="L49" s="47"/>
      <c r="M49" s="48" t="s">
        <v>607</v>
      </c>
      <c r="N49" s="46" t="s">
        <v>608</v>
      </c>
      <c r="O49" s="49" t="s">
        <v>609</v>
      </c>
      <c r="P49" s="44"/>
      <c r="Q49" s="62" t="s">
        <v>247</v>
      </c>
      <c r="R49" s="53"/>
      <c r="S49" s="53"/>
      <c r="T49" s="53"/>
      <c r="U49" s="53"/>
      <c r="V49" s="56">
        <v>120</v>
      </c>
      <c r="W49" s="56">
        <v>120</v>
      </c>
      <c r="X49" s="56">
        <v>176</v>
      </c>
      <c r="Y49" s="56">
        <v>126.4</v>
      </c>
      <c r="Z49" s="56"/>
      <c r="AA49" s="56">
        <v>146.2</v>
      </c>
      <c r="AB49" s="56">
        <v>160.9</v>
      </c>
      <c r="AC49" s="44"/>
      <c r="AD49" s="5"/>
      <c r="AE49" s="1"/>
      <c r="AF49" s="1" t="s">
        <v>829</v>
      </c>
      <c r="AG49" s="1" t="s">
        <v>830</v>
      </c>
      <c r="AH49" s="1" t="s">
        <v>831</v>
      </c>
      <c r="AI49" s="1" t="s">
        <v>832</v>
      </c>
      <c r="AJ49" s="1" t="s">
        <v>833</v>
      </c>
      <c r="AK49" s="1" t="s">
        <v>834</v>
      </c>
      <c r="AL49" s="1" t="s">
        <v>835</v>
      </c>
      <c r="AM49" s="1" t="s">
        <v>836</v>
      </c>
      <c r="AN49" s="1" t="s">
        <v>433</v>
      </c>
      <c r="AO49" s="1" t="s">
        <v>434</v>
      </c>
      <c r="AP49" s="1" t="s">
        <v>435</v>
      </c>
      <c r="AQ49" s="1" t="s">
        <v>436</v>
      </c>
      <c r="AR49" s="1" t="s">
        <v>437</v>
      </c>
      <c r="AS49" s="1" t="s">
        <v>438</v>
      </c>
      <c r="AT49" s="1" t="s">
        <v>439</v>
      </c>
      <c r="AU49" s="1" t="s">
        <v>440</v>
      </c>
      <c r="AV49" s="1" t="s">
        <v>441</v>
      </c>
      <c r="AW49" s="1"/>
      <c r="AX49" s="1"/>
      <c r="AY49" s="1"/>
      <c r="AZ49" s="1"/>
    </row>
    <row r="50" spans="1:52" ht="31.5" customHeight="1">
      <c r="A50" s="1"/>
      <c r="B50" s="17"/>
      <c r="C50" s="19" t="s">
        <v>287</v>
      </c>
      <c r="D50" s="11" t="s">
        <v>310</v>
      </c>
      <c r="E50" s="12" t="s">
        <v>851</v>
      </c>
      <c r="F50" s="10"/>
      <c r="G50" s="10"/>
      <c r="H50" s="10"/>
      <c r="I50" s="10"/>
      <c r="J50" s="10"/>
      <c r="K50" s="10"/>
      <c r="L50" s="10"/>
      <c r="M50" s="10"/>
      <c r="N50" s="10"/>
      <c r="O50" s="10"/>
      <c r="P50" s="10"/>
      <c r="Q50" s="10"/>
      <c r="R50" s="10"/>
      <c r="S50" s="10"/>
      <c r="T50" s="10"/>
      <c r="U50" s="10"/>
      <c r="V50" s="10"/>
      <c r="W50" s="10"/>
      <c r="X50" s="10">
        <v>200</v>
      </c>
      <c r="Y50" s="10">
        <v>228.6</v>
      </c>
      <c r="Z50" s="10"/>
      <c r="AA50" s="10">
        <v>231.4</v>
      </c>
      <c r="AB50" s="10">
        <v>238.9</v>
      </c>
      <c r="AC50" s="10"/>
      <c r="AD50" s="5"/>
      <c r="AE50" s="1"/>
      <c r="AF50" s="1" t="s">
        <v>852</v>
      </c>
      <c r="AG50" s="1" t="s">
        <v>853</v>
      </c>
      <c r="AH50" s="1" t="s">
        <v>854</v>
      </c>
      <c r="AI50" s="1" t="s">
        <v>855</v>
      </c>
      <c r="AJ50" s="1" t="s">
        <v>856</v>
      </c>
      <c r="AK50" s="1" t="s">
        <v>857</v>
      </c>
      <c r="AL50" s="1" t="s">
        <v>858</v>
      </c>
      <c r="AM50" s="1" t="s">
        <v>883</v>
      </c>
      <c r="AN50" s="1" t="s">
        <v>884</v>
      </c>
      <c r="AO50" s="1" t="s">
        <v>885</v>
      </c>
      <c r="AP50" s="1" t="s">
        <v>886</v>
      </c>
      <c r="AQ50" s="1" t="s">
        <v>887</v>
      </c>
      <c r="AR50" s="1" t="s">
        <v>378</v>
      </c>
      <c r="AS50" s="1" t="s">
        <v>379</v>
      </c>
      <c r="AT50" s="1" t="s">
        <v>380</v>
      </c>
      <c r="AU50" s="1" t="s">
        <v>381</v>
      </c>
      <c r="AV50" s="1" t="s">
        <v>382</v>
      </c>
      <c r="AW50" s="1"/>
      <c r="AX50" s="1"/>
      <c r="AY50" s="1"/>
      <c r="AZ50" s="1"/>
    </row>
    <row r="51" spans="1:52" ht="192" customHeight="1">
      <c r="A51" s="1"/>
      <c r="B51" s="17"/>
      <c r="C51" s="40" t="s">
        <v>288</v>
      </c>
      <c r="D51" s="41" t="s">
        <v>654</v>
      </c>
      <c r="E51" s="42" t="s">
        <v>383</v>
      </c>
      <c r="F51" s="52" t="s">
        <v>387</v>
      </c>
      <c r="G51" s="53"/>
      <c r="H51" s="53"/>
      <c r="I51" s="45" t="s">
        <v>604</v>
      </c>
      <c r="J51" s="46" t="s">
        <v>606</v>
      </c>
      <c r="K51" s="46" t="s">
        <v>605</v>
      </c>
      <c r="L51" s="47"/>
      <c r="M51" s="48" t="s">
        <v>607</v>
      </c>
      <c r="N51" s="46" t="s">
        <v>608</v>
      </c>
      <c r="O51" s="49" t="s">
        <v>609</v>
      </c>
      <c r="P51" s="44"/>
      <c r="Q51" s="62" t="s">
        <v>247</v>
      </c>
      <c r="R51" s="53"/>
      <c r="S51" s="53"/>
      <c r="T51" s="53"/>
      <c r="U51" s="53"/>
      <c r="V51" s="34">
        <v>3022.5</v>
      </c>
      <c r="W51" s="53">
        <v>3015</v>
      </c>
      <c r="X51" s="53"/>
      <c r="Y51" s="53"/>
      <c r="Z51" s="53"/>
      <c r="AA51" s="53"/>
      <c r="AB51" s="53"/>
      <c r="AC51" s="44"/>
      <c r="AD51" s="5"/>
      <c r="AE51" s="1"/>
      <c r="AF51" s="1" t="s">
        <v>384</v>
      </c>
      <c r="AG51" s="1" t="s">
        <v>385</v>
      </c>
      <c r="AH51" s="1" t="s">
        <v>386</v>
      </c>
      <c r="AI51" s="1" t="s">
        <v>709</v>
      </c>
      <c r="AJ51" s="1" t="s">
        <v>710</v>
      </c>
      <c r="AK51" s="1" t="s">
        <v>711</v>
      </c>
      <c r="AL51" s="1" t="s">
        <v>712</v>
      </c>
      <c r="AM51" s="1" t="s">
        <v>713</v>
      </c>
      <c r="AN51" s="1" t="s">
        <v>714</v>
      </c>
      <c r="AO51" s="1" t="s">
        <v>715</v>
      </c>
      <c r="AP51" s="1" t="s">
        <v>716</v>
      </c>
      <c r="AQ51" s="1" t="s">
        <v>717</v>
      </c>
      <c r="AR51" s="1" t="s">
        <v>718</v>
      </c>
      <c r="AS51" s="1" t="s">
        <v>719</v>
      </c>
      <c r="AT51" s="1" t="s">
        <v>720</v>
      </c>
      <c r="AU51" s="1" t="s">
        <v>721</v>
      </c>
      <c r="AV51" s="1" t="s">
        <v>722</v>
      </c>
      <c r="AW51" s="1"/>
      <c r="AX51" s="1"/>
      <c r="AY51" s="1"/>
      <c r="AZ51" s="1"/>
    </row>
    <row r="52" spans="1:52" ht="24" customHeight="1">
      <c r="A52" s="1"/>
      <c r="B52" s="17"/>
      <c r="C52" s="40"/>
      <c r="D52" s="41"/>
      <c r="E52" s="42"/>
      <c r="F52" s="52" t="s">
        <v>565</v>
      </c>
      <c r="G52" s="53"/>
      <c r="H52" s="53"/>
      <c r="I52" s="45"/>
      <c r="J52" s="46"/>
      <c r="K52" s="46"/>
      <c r="L52" s="47"/>
      <c r="M52" s="48"/>
      <c r="N52" s="46"/>
      <c r="O52" s="49"/>
      <c r="P52" s="44"/>
      <c r="Q52" s="62"/>
      <c r="R52" s="53"/>
      <c r="S52" s="53"/>
      <c r="T52" s="53"/>
      <c r="U52" s="53"/>
      <c r="V52" s="34"/>
      <c r="W52" s="53"/>
      <c r="X52" s="53">
        <v>44.5</v>
      </c>
      <c r="Y52" s="56">
        <f>SUM(X52*1.1)</f>
        <v>48.95</v>
      </c>
      <c r="Z52" s="56">
        <f>SUM(Y52*1.1)</f>
        <v>53.845000000000006</v>
      </c>
      <c r="AA52" s="56">
        <f>SUM(Z52*1.1)</f>
        <v>59.22950000000001</v>
      </c>
      <c r="AB52" s="56">
        <f>SUM(AA52*1.1)</f>
        <v>65.15245000000002</v>
      </c>
      <c r="AC52" s="44"/>
      <c r="AD52" s="5"/>
      <c r="AE52" s="1"/>
      <c r="AF52" s="1"/>
      <c r="AG52" s="1"/>
      <c r="AH52" s="1"/>
      <c r="AI52" s="1"/>
      <c r="AJ52" s="1"/>
      <c r="AK52" s="1"/>
      <c r="AL52" s="1"/>
      <c r="AM52" s="1"/>
      <c r="AN52" s="1"/>
      <c r="AO52" s="1"/>
      <c r="AP52" s="1"/>
      <c r="AQ52" s="1"/>
      <c r="AR52" s="1"/>
      <c r="AS52" s="1"/>
      <c r="AT52" s="1"/>
      <c r="AU52" s="1"/>
      <c r="AV52" s="1"/>
      <c r="AW52" s="1"/>
      <c r="AX52" s="1"/>
      <c r="AY52" s="1"/>
      <c r="AZ52" s="1"/>
    </row>
    <row r="53" spans="1:52" ht="134.25" customHeight="1">
      <c r="A53" s="1"/>
      <c r="B53" s="17"/>
      <c r="C53" s="19" t="s">
        <v>289</v>
      </c>
      <c r="D53" s="11" t="s">
        <v>723</v>
      </c>
      <c r="E53" s="12" t="s">
        <v>724</v>
      </c>
      <c r="F53" s="10"/>
      <c r="G53" s="10"/>
      <c r="H53" s="10"/>
      <c r="I53" s="10"/>
      <c r="J53" s="10"/>
      <c r="K53" s="10"/>
      <c r="L53" s="10"/>
      <c r="M53" s="10"/>
      <c r="N53" s="10"/>
      <c r="O53" s="10"/>
      <c r="P53" s="10"/>
      <c r="Q53" s="10"/>
      <c r="R53" s="10"/>
      <c r="S53" s="10"/>
      <c r="T53" s="10"/>
      <c r="U53" s="10"/>
      <c r="V53" s="10"/>
      <c r="W53" s="10"/>
      <c r="X53" s="10"/>
      <c r="Y53" s="10"/>
      <c r="Z53" s="10"/>
      <c r="AA53" s="10"/>
      <c r="AB53" s="10"/>
      <c r="AC53" s="10"/>
      <c r="AD53" s="5"/>
      <c r="AE53" s="1"/>
      <c r="AF53" s="1" t="s">
        <v>725</v>
      </c>
      <c r="AG53" s="1" t="s">
        <v>726</v>
      </c>
      <c r="AH53" s="1" t="s">
        <v>442</v>
      </c>
      <c r="AI53" s="1" t="s">
        <v>443</v>
      </c>
      <c r="AJ53" s="1" t="s">
        <v>444</v>
      </c>
      <c r="AK53" s="1" t="s">
        <v>445</v>
      </c>
      <c r="AL53" s="1" t="s">
        <v>446</v>
      </c>
      <c r="AM53" s="1" t="s">
        <v>447</v>
      </c>
      <c r="AN53" s="1" t="s">
        <v>448</v>
      </c>
      <c r="AO53" s="1" t="s">
        <v>449</v>
      </c>
      <c r="AP53" s="1" t="s">
        <v>450</v>
      </c>
      <c r="AQ53" s="1" t="s">
        <v>451</v>
      </c>
      <c r="AR53" s="1" t="s">
        <v>452</v>
      </c>
      <c r="AS53" s="1" t="s">
        <v>453</v>
      </c>
      <c r="AT53" s="1" t="s">
        <v>454</v>
      </c>
      <c r="AU53" s="1" t="s">
        <v>529</v>
      </c>
      <c r="AV53" s="1" t="s">
        <v>530</v>
      </c>
      <c r="AW53" s="1"/>
      <c r="AX53" s="1"/>
      <c r="AY53" s="1"/>
      <c r="AZ53" s="1"/>
    </row>
    <row r="54" spans="1:52" ht="46.5" customHeight="1">
      <c r="A54" s="1"/>
      <c r="B54" s="17"/>
      <c r="C54" s="19" t="s">
        <v>290</v>
      </c>
      <c r="D54" s="11" t="s">
        <v>311</v>
      </c>
      <c r="E54" s="12" t="s">
        <v>531</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5"/>
      <c r="AE54" s="1"/>
      <c r="AF54" s="1" t="s">
        <v>532</v>
      </c>
      <c r="AG54" s="1" t="s">
        <v>533</v>
      </c>
      <c r="AH54" s="1" t="s">
        <v>76</v>
      </c>
      <c r="AI54" s="1" t="s">
        <v>77</v>
      </c>
      <c r="AJ54" s="1" t="s">
        <v>78</v>
      </c>
      <c r="AK54" s="1" t="s">
        <v>79</v>
      </c>
      <c r="AL54" s="1" t="s">
        <v>80</v>
      </c>
      <c r="AM54" s="1" t="s">
        <v>81</v>
      </c>
      <c r="AN54" s="1" t="s">
        <v>82</v>
      </c>
      <c r="AO54" s="1" t="s">
        <v>83</v>
      </c>
      <c r="AP54" s="1" t="s">
        <v>84</v>
      </c>
      <c r="AQ54" s="1" t="s">
        <v>85</v>
      </c>
      <c r="AR54" s="1" t="s">
        <v>86</v>
      </c>
      <c r="AS54" s="1" t="s">
        <v>87</v>
      </c>
      <c r="AT54" s="1" t="s">
        <v>88</v>
      </c>
      <c r="AU54" s="1" t="s">
        <v>929</v>
      </c>
      <c r="AV54" s="1" t="s">
        <v>930</v>
      </c>
      <c r="AW54" s="1"/>
      <c r="AX54" s="1"/>
      <c r="AY54" s="1"/>
      <c r="AZ54" s="1"/>
    </row>
    <row r="55" spans="1:52" ht="62.25" customHeight="1">
      <c r="A55" s="1"/>
      <c r="B55" s="17"/>
      <c r="C55" s="19" t="s">
        <v>291</v>
      </c>
      <c r="D55" s="11" t="s">
        <v>251</v>
      </c>
      <c r="E55" s="12" t="s">
        <v>931</v>
      </c>
      <c r="F55" s="10"/>
      <c r="G55" s="10"/>
      <c r="H55" s="10"/>
      <c r="I55" s="10"/>
      <c r="J55" s="10"/>
      <c r="K55" s="10"/>
      <c r="L55" s="10"/>
      <c r="M55" s="10"/>
      <c r="N55" s="10"/>
      <c r="O55" s="10"/>
      <c r="P55" s="10"/>
      <c r="Q55" s="10"/>
      <c r="R55" s="10"/>
      <c r="S55" s="10"/>
      <c r="T55" s="10"/>
      <c r="U55" s="10"/>
      <c r="V55" s="10"/>
      <c r="W55" s="10"/>
      <c r="X55" s="10"/>
      <c r="Y55" s="10"/>
      <c r="Z55" s="10"/>
      <c r="AA55" s="10"/>
      <c r="AB55" s="10"/>
      <c r="AC55" s="10"/>
      <c r="AD55" s="5"/>
      <c r="AE55" s="1"/>
      <c r="AF55" s="1" t="s">
        <v>932</v>
      </c>
      <c r="AG55" s="1" t="s">
        <v>933</v>
      </c>
      <c r="AH55" s="1" t="s">
        <v>934</v>
      </c>
      <c r="AI55" s="1" t="s">
        <v>935</v>
      </c>
      <c r="AJ55" s="1" t="s">
        <v>936</v>
      </c>
      <c r="AK55" s="1" t="s">
        <v>937</v>
      </c>
      <c r="AL55" s="1" t="s">
        <v>938</v>
      </c>
      <c r="AM55" s="1" t="s">
        <v>939</v>
      </c>
      <c r="AN55" s="1" t="s">
        <v>940</v>
      </c>
      <c r="AO55" s="1" t="s">
        <v>941</v>
      </c>
      <c r="AP55" s="1" t="s">
        <v>942</v>
      </c>
      <c r="AQ55" s="1" t="s">
        <v>943</v>
      </c>
      <c r="AR55" s="1" t="s">
        <v>944</v>
      </c>
      <c r="AS55" s="1" t="s">
        <v>945</v>
      </c>
      <c r="AT55" s="1" t="s">
        <v>552</v>
      </c>
      <c r="AU55" s="1" t="s">
        <v>553</v>
      </c>
      <c r="AV55" s="1" t="s">
        <v>554</v>
      </c>
      <c r="AW55" s="1"/>
      <c r="AX55" s="1"/>
      <c r="AY55" s="1"/>
      <c r="AZ55" s="1"/>
    </row>
    <row r="56" spans="1:52" ht="70.5" customHeight="1">
      <c r="A56" s="1"/>
      <c r="B56" s="16"/>
      <c r="C56" s="19" t="s">
        <v>292</v>
      </c>
      <c r="D56" s="11" t="s">
        <v>252</v>
      </c>
      <c r="E56" s="12" t="s">
        <v>555</v>
      </c>
      <c r="F56" s="10"/>
      <c r="G56" s="10"/>
      <c r="H56" s="10"/>
      <c r="I56" s="10"/>
      <c r="J56" s="10"/>
      <c r="K56" s="10"/>
      <c r="L56" s="10"/>
      <c r="M56" s="10"/>
      <c r="N56" s="10"/>
      <c r="O56" s="10"/>
      <c r="P56" s="10"/>
      <c r="Q56" s="10"/>
      <c r="R56" s="10"/>
      <c r="S56" s="10"/>
      <c r="T56" s="10"/>
      <c r="U56" s="10"/>
      <c r="V56" s="10"/>
      <c r="W56" s="10"/>
      <c r="X56" s="10"/>
      <c r="Y56" s="10"/>
      <c r="Z56" s="10"/>
      <c r="AA56" s="10"/>
      <c r="AB56" s="10"/>
      <c r="AC56" s="10"/>
      <c r="AD56" s="5"/>
      <c r="AE56" s="1"/>
      <c r="AF56" s="1" t="s">
        <v>556</v>
      </c>
      <c r="AG56" s="1" t="s">
        <v>557</v>
      </c>
      <c r="AH56" s="1" t="s">
        <v>558</v>
      </c>
      <c r="AI56" s="1" t="s">
        <v>559</v>
      </c>
      <c r="AJ56" s="1" t="s">
        <v>560</v>
      </c>
      <c r="AK56" s="1" t="s">
        <v>955</v>
      </c>
      <c r="AL56" s="1" t="s">
        <v>956</v>
      </c>
      <c r="AM56" s="1" t="s">
        <v>957</v>
      </c>
      <c r="AN56" s="1" t="s">
        <v>123</v>
      </c>
      <c r="AO56" s="1" t="s">
        <v>124</v>
      </c>
      <c r="AP56" s="1" t="s">
        <v>561</v>
      </c>
      <c r="AQ56" s="1" t="s">
        <v>562</v>
      </c>
      <c r="AR56" s="1" t="s">
        <v>129</v>
      </c>
      <c r="AS56" s="1" t="s">
        <v>130</v>
      </c>
      <c r="AT56" s="1" t="s">
        <v>131</v>
      </c>
      <c r="AU56" s="1" t="s">
        <v>132</v>
      </c>
      <c r="AV56" s="1" t="s">
        <v>133</v>
      </c>
      <c r="AW56" s="1"/>
      <c r="AX56" s="1"/>
      <c r="AY56" s="1"/>
      <c r="AZ56" s="1"/>
    </row>
    <row r="57" spans="1:52" ht="146.25" customHeight="1">
      <c r="A57" s="1"/>
      <c r="B57" s="16"/>
      <c r="C57" s="40" t="s">
        <v>293</v>
      </c>
      <c r="D57" s="41" t="s">
        <v>253</v>
      </c>
      <c r="E57" s="42" t="s">
        <v>353</v>
      </c>
      <c r="F57" s="52" t="s">
        <v>603</v>
      </c>
      <c r="G57" s="53"/>
      <c r="H57" s="53"/>
      <c r="I57" s="45" t="s">
        <v>604</v>
      </c>
      <c r="J57" s="46" t="s">
        <v>606</v>
      </c>
      <c r="K57" s="46" t="s">
        <v>605</v>
      </c>
      <c r="L57" s="47"/>
      <c r="M57" s="48" t="s">
        <v>607</v>
      </c>
      <c r="N57" s="46" t="s">
        <v>608</v>
      </c>
      <c r="O57" s="49" t="s">
        <v>609</v>
      </c>
      <c r="P57" s="44"/>
      <c r="Q57" s="62" t="s">
        <v>247</v>
      </c>
      <c r="R57" s="53"/>
      <c r="S57" s="53"/>
      <c r="T57" s="53"/>
      <c r="U57" s="53"/>
      <c r="V57" s="34">
        <v>1502.3</v>
      </c>
      <c r="W57" s="53">
        <v>1502.3</v>
      </c>
      <c r="X57" s="53">
        <v>1982</v>
      </c>
      <c r="Y57" s="53">
        <f aca="true" t="shared" si="7" ref="Y57:AB58">SUM(X57*1.1)</f>
        <v>2180.2000000000003</v>
      </c>
      <c r="Z57" s="53">
        <f t="shared" si="7"/>
        <v>2398.2200000000007</v>
      </c>
      <c r="AA57" s="56">
        <f t="shared" si="7"/>
        <v>2638.042000000001</v>
      </c>
      <c r="AB57" s="56">
        <f t="shared" si="7"/>
        <v>2901.8462000000013</v>
      </c>
      <c r="AC57" s="44"/>
      <c r="AD57" s="5"/>
      <c r="AE57" s="1"/>
      <c r="AF57" s="1" t="s">
        <v>354</v>
      </c>
      <c r="AG57" s="1" t="s">
        <v>355</v>
      </c>
      <c r="AH57" s="1" t="s">
        <v>356</v>
      </c>
      <c r="AI57" s="1" t="s">
        <v>357</v>
      </c>
      <c r="AJ57" s="1" t="s">
        <v>358</v>
      </c>
      <c r="AK57" s="1" t="s">
        <v>106</v>
      </c>
      <c r="AL57" s="1" t="s">
        <v>107</v>
      </c>
      <c r="AM57" s="1" t="s">
        <v>108</v>
      </c>
      <c r="AN57" s="1" t="s">
        <v>109</v>
      </c>
      <c r="AO57" s="1" t="s">
        <v>110</v>
      </c>
      <c r="AP57" s="1" t="s">
        <v>542</v>
      </c>
      <c r="AQ57" s="1" t="s">
        <v>543</v>
      </c>
      <c r="AR57" s="1" t="s">
        <v>544</v>
      </c>
      <c r="AS57" s="1" t="s">
        <v>545</v>
      </c>
      <c r="AT57" s="1" t="s">
        <v>546</v>
      </c>
      <c r="AU57" s="1" t="s">
        <v>547</v>
      </c>
      <c r="AV57" s="1" t="s">
        <v>548</v>
      </c>
      <c r="AW57" s="1"/>
      <c r="AX57" s="1"/>
      <c r="AY57" s="1"/>
      <c r="AZ57" s="1"/>
    </row>
    <row r="58" spans="1:52" ht="151.5" customHeight="1">
      <c r="A58" s="1"/>
      <c r="B58" s="17"/>
      <c r="C58" s="40" t="s">
        <v>294</v>
      </c>
      <c r="D58" s="41" t="s">
        <v>254</v>
      </c>
      <c r="E58" s="42" t="s">
        <v>549</v>
      </c>
      <c r="F58" s="52" t="s">
        <v>603</v>
      </c>
      <c r="G58" s="53"/>
      <c r="H58" s="53"/>
      <c r="I58" s="45" t="s">
        <v>604</v>
      </c>
      <c r="J58" s="46" t="s">
        <v>606</v>
      </c>
      <c r="K58" s="46" t="s">
        <v>605</v>
      </c>
      <c r="L58" s="47"/>
      <c r="M58" s="48" t="s">
        <v>607</v>
      </c>
      <c r="N58" s="46" t="s">
        <v>608</v>
      </c>
      <c r="O58" s="49" t="s">
        <v>609</v>
      </c>
      <c r="P58" s="44"/>
      <c r="Q58" s="62" t="s">
        <v>247</v>
      </c>
      <c r="R58" s="53"/>
      <c r="S58" s="53"/>
      <c r="T58" s="53"/>
      <c r="U58" s="53"/>
      <c r="V58" s="53">
        <v>3096.4</v>
      </c>
      <c r="W58" s="53">
        <v>3096.4</v>
      </c>
      <c r="X58" s="53">
        <v>3398.6</v>
      </c>
      <c r="Y58" s="53">
        <v>3760.6</v>
      </c>
      <c r="Z58" s="53">
        <f t="shared" si="7"/>
        <v>4136.66</v>
      </c>
      <c r="AA58" s="56">
        <v>4426.8</v>
      </c>
      <c r="AB58" s="56">
        <v>4904.4</v>
      </c>
      <c r="AC58" s="44"/>
      <c r="AD58" s="5"/>
      <c r="AE58" s="1"/>
      <c r="AF58" s="1" t="s">
        <v>550</v>
      </c>
      <c r="AG58" s="1" t="s">
        <v>551</v>
      </c>
      <c r="AH58" s="1" t="s">
        <v>574</v>
      </c>
      <c r="AI58" s="1" t="s">
        <v>575</v>
      </c>
      <c r="AJ58" s="1" t="s">
        <v>576</v>
      </c>
      <c r="AK58" s="1" t="s">
        <v>577</v>
      </c>
      <c r="AL58" s="1" t="s">
        <v>578</v>
      </c>
      <c r="AM58" s="1" t="s">
        <v>579</v>
      </c>
      <c r="AN58" s="1" t="s">
        <v>580</v>
      </c>
      <c r="AO58" s="1" t="s">
        <v>581</v>
      </c>
      <c r="AP58" s="1" t="s">
        <v>582</v>
      </c>
      <c r="AQ58" s="1" t="s">
        <v>583</v>
      </c>
      <c r="AR58" s="1" t="s">
        <v>584</v>
      </c>
      <c r="AS58" s="1" t="s">
        <v>585</v>
      </c>
      <c r="AT58" s="1" t="s">
        <v>586</v>
      </c>
      <c r="AU58" s="1" t="s">
        <v>587</v>
      </c>
      <c r="AV58" s="1" t="s">
        <v>588</v>
      </c>
      <c r="AW58" s="1"/>
      <c r="AX58" s="1"/>
      <c r="AY58" s="1"/>
      <c r="AZ58" s="1"/>
    </row>
    <row r="59" spans="1:52" ht="153" customHeight="1">
      <c r="A59" s="1"/>
      <c r="B59" s="16"/>
      <c r="C59" s="40" t="s">
        <v>295</v>
      </c>
      <c r="D59" s="41" t="s">
        <v>255</v>
      </c>
      <c r="E59" s="42" t="s">
        <v>589</v>
      </c>
      <c r="F59" s="52" t="s">
        <v>603</v>
      </c>
      <c r="G59" s="44"/>
      <c r="H59" s="44"/>
      <c r="I59" s="45" t="s">
        <v>604</v>
      </c>
      <c r="J59" s="46" t="s">
        <v>606</v>
      </c>
      <c r="K59" s="46" t="s">
        <v>605</v>
      </c>
      <c r="L59" s="47"/>
      <c r="M59" s="48" t="s">
        <v>607</v>
      </c>
      <c r="N59" s="46" t="s">
        <v>608</v>
      </c>
      <c r="O59" s="49" t="s">
        <v>609</v>
      </c>
      <c r="P59" s="44"/>
      <c r="Q59" s="62" t="s">
        <v>247</v>
      </c>
      <c r="R59" s="44"/>
      <c r="S59" s="44"/>
      <c r="T59" s="44"/>
      <c r="U59" s="44"/>
      <c r="V59" s="53">
        <v>180.4</v>
      </c>
      <c r="W59" s="53">
        <v>180.4</v>
      </c>
      <c r="X59" s="53">
        <v>279</v>
      </c>
      <c r="Y59" s="53">
        <f>SUM(X59*1.1)</f>
        <v>306.90000000000003</v>
      </c>
      <c r="Z59" s="53">
        <f>SUM(Y59*1.1)</f>
        <v>337.5900000000001</v>
      </c>
      <c r="AA59" s="56">
        <f>SUM(Z59*1.1)</f>
        <v>371.3490000000001</v>
      </c>
      <c r="AB59" s="56">
        <f>SUM(AA59*1.1)</f>
        <v>408.4839000000001</v>
      </c>
      <c r="AC59" s="44"/>
      <c r="AD59" s="5"/>
      <c r="AE59" s="1"/>
      <c r="AF59" s="1" t="s">
        <v>590</v>
      </c>
      <c r="AG59" s="1" t="s">
        <v>591</v>
      </c>
      <c r="AH59" s="1" t="s">
        <v>592</v>
      </c>
      <c r="AI59" s="1" t="s">
        <v>593</v>
      </c>
      <c r="AJ59" s="1" t="s">
        <v>594</v>
      </c>
      <c r="AK59" s="1" t="s">
        <v>595</v>
      </c>
      <c r="AL59" s="1" t="s">
        <v>596</v>
      </c>
      <c r="AM59" s="1" t="s">
        <v>597</v>
      </c>
      <c r="AN59" s="1" t="s">
        <v>598</v>
      </c>
      <c r="AO59" s="1" t="s">
        <v>599</v>
      </c>
      <c r="AP59" s="1" t="s">
        <v>600</v>
      </c>
      <c r="AQ59" s="1" t="s">
        <v>111</v>
      </c>
      <c r="AR59" s="1" t="s">
        <v>897</v>
      </c>
      <c r="AS59" s="1" t="s">
        <v>898</v>
      </c>
      <c r="AT59" s="1" t="s">
        <v>899</v>
      </c>
      <c r="AU59" s="1" t="s">
        <v>900</v>
      </c>
      <c r="AV59" s="1" t="s">
        <v>901</v>
      </c>
      <c r="AW59" s="1"/>
      <c r="AX59" s="1"/>
      <c r="AY59" s="1"/>
      <c r="AZ59" s="1"/>
    </row>
    <row r="60" spans="1:52" ht="59.25" customHeight="1">
      <c r="A60" s="1"/>
      <c r="B60" s="17"/>
      <c r="C60" s="19" t="s">
        <v>296</v>
      </c>
      <c r="D60" s="11" t="s">
        <v>256</v>
      </c>
      <c r="E60" s="12" t="s">
        <v>902</v>
      </c>
      <c r="F60" s="34"/>
      <c r="G60" s="34"/>
      <c r="H60" s="34"/>
      <c r="I60" s="34"/>
      <c r="J60" s="34"/>
      <c r="K60" s="34"/>
      <c r="L60" s="34"/>
      <c r="M60" s="34"/>
      <c r="N60" s="34"/>
      <c r="O60" s="34"/>
      <c r="P60" s="34"/>
      <c r="Q60" s="34"/>
      <c r="R60" s="34"/>
      <c r="S60" s="34"/>
      <c r="T60" s="34"/>
      <c r="U60" s="34"/>
      <c r="V60" s="34"/>
      <c r="W60" s="34"/>
      <c r="X60" s="34"/>
      <c r="Y60" s="34"/>
      <c r="Z60" s="34"/>
      <c r="AA60" s="34"/>
      <c r="AB60" s="34"/>
      <c r="AC60" s="10"/>
      <c r="AD60" s="5"/>
      <c r="AE60" s="1"/>
      <c r="AF60" s="1" t="s">
        <v>903</v>
      </c>
      <c r="AG60" s="1" t="s">
        <v>904</v>
      </c>
      <c r="AH60" s="1" t="s">
        <v>905</v>
      </c>
      <c r="AI60" s="1" t="s">
        <v>906</v>
      </c>
      <c r="AJ60" s="1" t="s">
        <v>907</v>
      </c>
      <c r="AK60" s="1" t="s">
        <v>908</v>
      </c>
      <c r="AL60" s="1" t="s">
        <v>909</v>
      </c>
      <c r="AM60" s="1" t="s">
        <v>910</v>
      </c>
      <c r="AN60" s="1" t="s">
        <v>911</v>
      </c>
      <c r="AO60" s="1" t="s">
        <v>912</v>
      </c>
      <c r="AP60" s="1" t="s">
        <v>913</v>
      </c>
      <c r="AQ60" s="1" t="s">
        <v>914</v>
      </c>
      <c r="AR60" s="1" t="s">
        <v>915</v>
      </c>
      <c r="AS60" s="1" t="s">
        <v>916</v>
      </c>
      <c r="AT60" s="1" t="s">
        <v>917</v>
      </c>
      <c r="AU60" s="1" t="s">
        <v>918</v>
      </c>
      <c r="AV60" s="1" t="s">
        <v>919</v>
      </c>
      <c r="AW60" s="1"/>
      <c r="AX60" s="1"/>
      <c r="AY60" s="1"/>
      <c r="AZ60" s="1"/>
    </row>
    <row r="61" spans="1:52" ht="84.75" customHeight="1">
      <c r="A61" s="1"/>
      <c r="B61" s="17"/>
      <c r="C61" s="19" t="s">
        <v>297</v>
      </c>
      <c r="D61" s="11" t="s">
        <v>680</v>
      </c>
      <c r="E61" s="12" t="s">
        <v>920</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5"/>
      <c r="AE61" s="1"/>
      <c r="AF61" s="1" t="s">
        <v>921</v>
      </c>
      <c r="AG61" s="1" t="s">
        <v>922</v>
      </c>
      <c r="AH61" s="1" t="s">
        <v>923</v>
      </c>
      <c r="AI61" s="1" t="s">
        <v>924</v>
      </c>
      <c r="AJ61" s="1" t="s">
        <v>925</v>
      </c>
      <c r="AK61" s="1" t="s">
        <v>926</v>
      </c>
      <c r="AL61" s="1" t="s">
        <v>927</v>
      </c>
      <c r="AM61" s="1" t="s">
        <v>928</v>
      </c>
      <c r="AN61" s="1" t="s">
        <v>996</v>
      </c>
      <c r="AO61" s="1" t="s">
        <v>997</v>
      </c>
      <c r="AP61" s="1" t="s">
        <v>998</v>
      </c>
      <c r="AQ61" s="1" t="s">
        <v>359</v>
      </c>
      <c r="AR61" s="1" t="s">
        <v>68</v>
      </c>
      <c r="AS61" s="1" t="s">
        <v>490</v>
      </c>
      <c r="AT61" s="1" t="s">
        <v>47</v>
      </c>
      <c r="AU61" s="1" t="s">
        <v>48</v>
      </c>
      <c r="AV61" s="1" t="s">
        <v>49</v>
      </c>
      <c r="AW61" s="1"/>
      <c r="AX61" s="1"/>
      <c r="AY61" s="1"/>
      <c r="AZ61" s="1"/>
    </row>
    <row r="62" spans="1:52" ht="60.75" customHeight="1">
      <c r="A62" s="1"/>
      <c r="B62" s="17"/>
      <c r="C62" s="19" t="s">
        <v>298</v>
      </c>
      <c r="D62" s="11" t="s">
        <v>681</v>
      </c>
      <c r="E62" s="12" t="s">
        <v>50</v>
      </c>
      <c r="F62" s="10"/>
      <c r="G62" s="10"/>
      <c r="H62" s="10"/>
      <c r="I62" s="10"/>
      <c r="J62" s="10"/>
      <c r="K62" s="10"/>
      <c r="L62" s="10"/>
      <c r="M62" s="10"/>
      <c r="N62" s="10"/>
      <c r="O62" s="10"/>
      <c r="P62" s="10"/>
      <c r="Q62" s="10"/>
      <c r="R62" s="10"/>
      <c r="S62" s="10"/>
      <c r="T62" s="10"/>
      <c r="U62" s="10"/>
      <c r="V62" s="10"/>
      <c r="W62" s="10"/>
      <c r="X62" s="10"/>
      <c r="Y62" s="10"/>
      <c r="Z62" s="10"/>
      <c r="AA62" s="10"/>
      <c r="AB62" s="10"/>
      <c r="AC62" s="10"/>
      <c r="AD62" s="5"/>
      <c r="AE62" s="1"/>
      <c r="AF62" s="1" t="s">
        <v>51</v>
      </c>
      <c r="AG62" s="1" t="s">
        <v>52</v>
      </c>
      <c r="AH62" s="1" t="s">
        <v>53</v>
      </c>
      <c r="AI62" s="1" t="s">
        <v>54</v>
      </c>
      <c r="AJ62" s="1" t="s">
        <v>55</v>
      </c>
      <c r="AK62" s="1" t="s">
        <v>56</v>
      </c>
      <c r="AL62" s="1" t="s">
        <v>629</v>
      </c>
      <c r="AM62" s="1" t="s">
        <v>69</v>
      </c>
      <c r="AN62" s="1" t="s">
        <v>70</v>
      </c>
      <c r="AO62" s="1" t="s">
        <v>71</v>
      </c>
      <c r="AP62" s="1" t="s">
        <v>72</v>
      </c>
      <c r="AQ62" s="1" t="s">
        <v>73</v>
      </c>
      <c r="AR62" s="1" t="s">
        <v>74</v>
      </c>
      <c r="AS62" s="1" t="s">
        <v>75</v>
      </c>
      <c r="AT62" s="1" t="s">
        <v>705</v>
      </c>
      <c r="AU62" s="1" t="s">
        <v>706</v>
      </c>
      <c r="AV62" s="1" t="s">
        <v>190</v>
      </c>
      <c r="AW62" s="1"/>
      <c r="AX62" s="1"/>
      <c r="AY62" s="1"/>
      <c r="AZ62" s="1"/>
    </row>
    <row r="63" spans="1:52" ht="82.5" customHeight="1">
      <c r="A63" s="1"/>
      <c r="B63" s="16"/>
      <c r="C63" s="19" t="s">
        <v>299</v>
      </c>
      <c r="D63" s="11" t="s">
        <v>682</v>
      </c>
      <c r="E63" s="12" t="s">
        <v>191</v>
      </c>
      <c r="F63" s="10"/>
      <c r="G63" s="10"/>
      <c r="H63" s="10"/>
      <c r="I63" s="10"/>
      <c r="J63" s="10"/>
      <c r="K63" s="10"/>
      <c r="L63" s="10"/>
      <c r="M63" s="10"/>
      <c r="N63" s="10"/>
      <c r="O63" s="10"/>
      <c r="P63" s="10"/>
      <c r="Q63" s="10"/>
      <c r="R63" s="10"/>
      <c r="S63" s="10"/>
      <c r="T63" s="10"/>
      <c r="U63" s="10"/>
      <c r="V63" s="10"/>
      <c r="W63" s="10"/>
      <c r="X63" s="10"/>
      <c r="Y63" s="10"/>
      <c r="Z63" s="10"/>
      <c r="AA63" s="10"/>
      <c r="AB63" s="10"/>
      <c r="AC63" s="10"/>
      <c r="AD63" s="5"/>
      <c r="AE63" s="1"/>
      <c r="AF63" s="1" t="s">
        <v>192</v>
      </c>
      <c r="AG63" s="1" t="s">
        <v>193</v>
      </c>
      <c r="AH63" s="1" t="s">
        <v>630</v>
      </c>
      <c r="AI63" s="1" t="s">
        <v>631</v>
      </c>
      <c r="AJ63" s="1" t="s">
        <v>632</v>
      </c>
      <c r="AK63" s="1" t="s">
        <v>633</v>
      </c>
      <c r="AL63" s="1" t="s">
        <v>634</v>
      </c>
      <c r="AM63" s="1" t="s">
        <v>635</v>
      </c>
      <c r="AN63" s="1" t="s">
        <v>636</v>
      </c>
      <c r="AO63" s="1" t="s">
        <v>637</v>
      </c>
      <c r="AP63" s="1" t="s">
        <v>638</v>
      </c>
      <c r="AQ63" s="1" t="s">
        <v>639</v>
      </c>
      <c r="AR63" s="1" t="s">
        <v>640</v>
      </c>
      <c r="AS63" s="1" t="s">
        <v>641</v>
      </c>
      <c r="AT63" s="1" t="s">
        <v>642</v>
      </c>
      <c r="AU63" s="1" t="s">
        <v>643</v>
      </c>
      <c r="AV63" s="1" t="s">
        <v>644</v>
      </c>
      <c r="AW63" s="1"/>
      <c r="AX63" s="1"/>
      <c r="AY63" s="1"/>
      <c r="AZ63" s="1"/>
    </row>
    <row r="64" spans="1:52" ht="60.75" customHeight="1">
      <c r="A64" s="1"/>
      <c r="B64" s="16"/>
      <c r="C64" s="19" t="s">
        <v>300</v>
      </c>
      <c r="D64" s="11" t="s">
        <v>214</v>
      </c>
      <c r="E64" s="12" t="s">
        <v>645</v>
      </c>
      <c r="F64" s="10"/>
      <c r="G64" s="10"/>
      <c r="H64" s="10"/>
      <c r="I64" s="10"/>
      <c r="J64" s="10"/>
      <c r="K64" s="10"/>
      <c r="L64" s="10"/>
      <c r="M64" s="10"/>
      <c r="N64" s="10"/>
      <c r="O64" s="10"/>
      <c r="P64" s="10"/>
      <c r="Q64" s="10"/>
      <c r="R64" s="10"/>
      <c r="S64" s="10"/>
      <c r="T64" s="10"/>
      <c r="U64" s="10"/>
      <c r="V64" s="10"/>
      <c r="W64" s="10"/>
      <c r="X64" s="10"/>
      <c r="Y64" s="10"/>
      <c r="Z64" s="10"/>
      <c r="AA64" s="10"/>
      <c r="AB64" s="10"/>
      <c r="AC64" s="10"/>
      <c r="AD64" s="5"/>
      <c r="AE64" s="1"/>
      <c r="AF64" s="1" t="s">
        <v>646</v>
      </c>
      <c r="AG64" s="1" t="s">
        <v>647</v>
      </c>
      <c r="AH64" s="1" t="s">
        <v>648</v>
      </c>
      <c r="AI64" s="1" t="s">
        <v>649</v>
      </c>
      <c r="AJ64" s="1" t="s">
        <v>650</v>
      </c>
      <c r="AK64" s="1" t="s">
        <v>651</v>
      </c>
      <c r="AL64" s="1" t="s">
        <v>652</v>
      </c>
      <c r="AM64" s="1" t="s">
        <v>653</v>
      </c>
      <c r="AN64" s="1" t="s">
        <v>33</v>
      </c>
      <c r="AO64" s="1" t="s">
        <v>34</v>
      </c>
      <c r="AP64" s="1" t="s">
        <v>35</v>
      </c>
      <c r="AQ64" s="1" t="s">
        <v>36</v>
      </c>
      <c r="AR64" s="1" t="s">
        <v>37</v>
      </c>
      <c r="AS64" s="1" t="s">
        <v>38</v>
      </c>
      <c r="AT64" s="1" t="s">
        <v>39</v>
      </c>
      <c r="AU64" s="1" t="s">
        <v>40</v>
      </c>
      <c r="AV64" s="1" t="s">
        <v>41</v>
      </c>
      <c r="AW64" s="1"/>
      <c r="AX64" s="1"/>
      <c r="AY64" s="1"/>
      <c r="AZ64" s="1"/>
    </row>
    <row r="65" spans="1:52" ht="72.75" customHeight="1">
      <c r="A65" s="1"/>
      <c r="B65" s="16"/>
      <c r="C65" s="19" t="s">
        <v>301</v>
      </c>
      <c r="D65" s="11" t="s">
        <v>260</v>
      </c>
      <c r="E65" s="12" t="s">
        <v>42</v>
      </c>
      <c r="F65" s="10"/>
      <c r="G65" s="10"/>
      <c r="H65" s="10"/>
      <c r="I65" s="10"/>
      <c r="J65" s="10"/>
      <c r="K65" s="10"/>
      <c r="L65" s="10"/>
      <c r="M65" s="10"/>
      <c r="N65" s="10"/>
      <c r="O65" s="10"/>
      <c r="P65" s="10"/>
      <c r="Q65" s="10"/>
      <c r="R65" s="10"/>
      <c r="S65" s="10"/>
      <c r="T65" s="10"/>
      <c r="U65" s="10"/>
      <c r="V65" s="10"/>
      <c r="W65" s="10"/>
      <c r="X65" s="10"/>
      <c r="Y65" s="10"/>
      <c r="Z65" s="10"/>
      <c r="AA65" s="10"/>
      <c r="AB65" s="10"/>
      <c r="AC65" s="10"/>
      <c r="AD65" s="5"/>
      <c r="AE65" s="1"/>
      <c r="AF65" s="1" t="s">
        <v>43</v>
      </c>
      <c r="AG65" s="1" t="s">
        <v>44</v>
      </c>
      <c r="AH65" s="1" t="s">
        <v>45</v>
      </c>
      <c r="AI65" s="1" t="s">
        <v>46</v>
      </c>
      <c r="AJ65" s="1" t="s">
        <v>612</v>
      </c>
      <c r="AK65" s="1" t="s">
        <v>613</v>
      </c>
      <c r="AL65" s="1" t="s">
        <v>614</v>
      </c>
      <c r="AM65" s="1" t="s">
        <v>615</v>
      </c>
      <c r="AN65" s="1" t="s">
        <v>616</v>
      </c>
      <c r="AO65" s="1" t="s">
        <v>617</v>
      </c>
      <c r="AP65" s="1" t="s">
        <v>618</v>
      </c>
      <c r="AQ65" s="1" t="s">
        <v>619</v>
      </c>
      <c r="AR65" s="1" t="s">
        <v>620</v>
      </c>
      <c r="AS65" s="1" t="s">
        <v>621</v>
      </c>
      <c r="AT65" s="1" t="s">
        <v>622</v>
      </c>
      <c r="AU65" s="1" t="s">
        <v>161</v>
      </c>
      <c r="AV65" s="1" t="s">
        <v>162</v>
      </c>
      <c r="AW65" s="1"/>
      <c r="AX65" s="1"/>
      <c r="AY65" s="1"/>
      <c r="AZ65" s="1"/>
    </row>
    <row r="66" spans="1:52" ht="153" customHeight="1">
      <c r="A66" s="1"/>
      <c r="B66" s="17"/>
      <c r="C66" s="40" t="s">
        <v>302</v>
      </c>
      <c r="D66" s="41" t="s">
        <v>782</v>
      </c>
      <c r="E66" s="42" t="s">
        <v>163</v>
      </c>
      <c r="F66" s="55"/>
      <c r="G66" s="53"/>
      <c r="H66" s="53"/>
      <c r="I66" s="45" t="s">
        <v>604</v>
      </c>
      <c r="J66" s="46" t="s">
        <v>606</v>
      </c>
      <c r="K66" s="46" t="s">
        <v>605</v>
      </c>
      <c r="L66" s="47"/>
      <c r="M66" s="48" t="s">
        <v>607</v>
      </c>
      <c r="N66" s="46" t="s">
        <v>608</v>
      </c>
      <c r="O66" s="49" t="s">
        <v>609</v>
      </c>
      <c r="P66" s="44"/>
      <c r="Q66" s="62" t="s">
        <v>247</v>
      </c>
      <c r="R66" s="53"/>
      <c r="S66" s="53"/>
      <c r="T66" s="53"/>
      <c r="U66" s="53"/>
      <c r="V66" s="79">
        <f>SUM(V67:V67)</f>
        <v>120</v>
      </c>
      <c r="W66" s="66">
        <f>SUM(W67:W67)</f>
        <v>120</v>
      </c>
      <c r="X66" s="69">
        <f>SUM(X67:X68)</f>
        <v>6840</v>
      </c>
      <c r="Y66" s="69">
        <f>SUM(Y67:Y68)</f>
        <v>8208</v>
      </c>
      <c r="Z66" s="69">
        <f>SUM(Z67:Z68)</f>
        <v>0</v>
      </c>
      <c r="AA66" s="69">
        <f>SUM(AA67:AA68)</f>
        <v>9849.6</v>
      </c>
      <c r="AB66" s="69">
        <f>SUM(AB67:AB68)</f>
        <v>11819.5</v>
      </c>
      <c r="AC66" s="44"/>
      <c r="AD66" s="5"/>
      <c r="AE66" s="1"/>
      <c r="AF66" s="1" t="s">
        <v>164</v>
      </c>
      <c r="AG66" s="1" t="s">
        <v>165</v>
      </c>
      <c r="AH66" s="1" t="s">
        <v>166</v>
      </c>
      <c r="AI66" s="1" t="s">
        <v>167</v>
      </c>
      <c r="AJ66" s="1" t="s">
        <v>168</v>
      </c>
      <c r="AK66" s="1" t="s">
        <v>169</v>
      </c>
      <c r="AL66" s="1" t="s">
        <v>170</v>
      </c>
      <c r="AM66" s="1" t="s">
        <v>171</v>
      </c>
      <c r="AN66" s="1" t="s">
        <v>172</v>
      </c>
      <c r="AO66" s="1" t="s">
        <v>173</v>
      </c>
      <c r="AP66" s="1" t="s">
        <v>958</v>
      </c>
      <c r="AQ66" s="1" t="s">
        <v>959</v>
      </c>
      <c r="AR66" s="1" t="s">
        <v>960</v>
      </c>
      <c r="AS66" s="1" t="s">
        <v>961</v>
      </c>
      <c r="AT66" s="1" t="s">
        <v>962</v>
      </c>
      <c r="AU66" s="1" t="s">
        <v>963</v>
      </c>
      <c r="AV66" s="1" t="s">
        <v>964</v>
      </c>
      <c r="AW66" s="1"/>
      <c r="AX66" s="1"/>
      <c r="AY66" s="1"/>
      <c r="AZ66" s="1"/>
    </row>
    <row r="67" spans="1:52" ht="27" customHeight="1">
      <c r="A67" s="1"/>
      <c r="B67" s="17"/>
      <c r="C67" s="40"/>
      <c r="D67" s="41"/>
      <c r="E67" s="42"/>
      <c r="F67" s="55" t="s">
        <v>241</v>
      </c>
      <c r="G67" s="53"/>
      <c r="H67" s="53"/>
      <c r="I67" s="45"/>
      <c r="J67" s="46"/>
      <c r="K67" s="46"/>
      <c r="L67" s="47"/>
      <c r="M67" s="48"/>
      <c r="N67" s="46"/>
      <c r="O67" s="49"/>
      <c r="P67" s="44"/>
      <c r="Q67" s="62"/>
      <c r="R67" s="53"/>
      <c r="S67" s="53"/>
      <c r="T67" s="53"/>
      <c r="U67" s="53"/>
      <c r="V67" s="23">
        <v>120</v>
      </c>
      <c r="W67" s="23">
        <v>120</v>
      </c>
      <c r="X67" s="23"/>
      <c r="Y67" s="23"/>
      <c r="Z67" s="23"/>
      <c r="AA67" s="23"/>
      <c r="AB67" s="23"/>
      <c r="AC67" s="44"/>
      <c r="AD67" s="5"/>
      <c r="AE67" s="1"/>
      <c r="AF67" s="1"/>
      <c r="AG67" s="1"/>
      <c r="AH67" s="1"/>
      <c r="AI67" s="1"/>
      <c r="AJ67" s="1"/>
      <c r="AK67" s="1"/>
      <c r="AL67" s="1"/>
      <c r="AM67" s="1"/>
      <c r="AN67" s="1"/>
      <c r="AO67" s="1"/>
      <c r="AP67" s="1"/>
      <c r="AQ67" s="1"/>
      <c r="AR67" s="1"/>
      <c r="AS67" s="1"/>
      <c r="AT67" s="1"/>
      <c r="AU67" s="1"/>
      <c r="AV67" s="1"/>
      <c r="AW67" s="1"/>
      <c r="AX67" s="1"/>
      <c r="AY67" s="1"/>
      <c r="AZ67" s="1"/>
    </row>
    <row r="68" spans="1:52" ht="27" customHeight="1">
      <c r="A68" s="1"/>
      <c r="B68" s="17"/>
      <c r="C68" s="40"/>
      <c r="D68" s="41"/>
      <c r="E68" s="42"/>
      <c r="F68" s="55" t="s">
        <v>564</v>
      </c>
      <c r="G68" s="53"/>
      <c r="H68" s="53"/>
      <c r="I68" s="45"/>
      <c r="J68" s="46"/>
      <c r="K68" s="46"/>
      <c r="L68" s="47"/>
      <c r="M68" s="48"/>
      <c r="N68" s="46"/>
      <c r="O68" s="49"/>
      <c r="P68" s="44"/>
      <c r="Q68" s="62"/>
      <c r="R68" s="53"/>
      <c r="S68" s="53"/>
      <c r="T68" s="53"/>
      <c r="U68" s="53"/>
      <c r="V68" s="23"/>
      <c r="W68" s="23"/>
      <c r="X68" s="23">
        <v>6840</v>
      </c>
      <c r="Y68" s="23">
        <v>8208</v>
      </c>
      <c r="Z68" s="23"/>
      <c r="AA68" s="23">
        <v>9849.6</v>
      </c>
      <c r="AB68" s="23">
        <v>11819.5</v>
      </c>
      <c r="AC68" s="44"/>
      <c r="AD68" s="5"/>
      <c r="AE68" s="1"/>
      <c r="AF68" s="1"/>
      <c r="AG68" s="1"/>
      <c r="AH68" s="1"/>
      <c r="AI68" s="1"/>
      <c r="AJ68" s="1"/>
      <c r="AK68" s="1"/>
      <c r="AL68" s="1"/>
      <c r="AM68" s="1"/>
      <c r="AN68" s="1"/>
      <c r="AO68" s="1"/>
      <c r="AP68" s="1"/>
      <c r="AQ68" s="1"/>
      <c r="AR68" s="1"/>
      <c r="AS68" s="1"/>
      <c r="AT68" s="1"/>
      <c r="AU68" s="1"/>
      <c r="AV68" s="1"/>
      <c r="AW68" s="1"/>
      <c r="AX68" s="1"/>
      <c r="AY68" s="1"/>
      <c r="AZ68" s="1"/>
    </row>
    <row r="69" spans="1:52" ht="59.25" customHeight="1">
      <c r="A69" s="3"/>
      <c r="B69" s="15"/>
      <c r="C69" s="19" t="s">
        <v>303</v>
      </c>
      <c r="D69" s="11" t="s">
        <v>783</v>
      </c>
      <c r="E69" s="12" t="s">
        <v>965</v>
      </c>
      <c r="F69" s="10"/>
      <c r="G69" s="10"/>
      <c r="H69" s="10"/>
      <c r="I69" s="10"/>
      <c r="J69" s="10"/>
      <c r="K69" s="10"/>
      <c r="L69" s="10"/>
      <c r="M69" s="10"/>
      <c r="N69" s="10"/>
      <c r="O69" s="10"/>
      <c r="P69" s="10"/>
      <c r="Q69" s="10"/>
      <c r="R69" s="10"/>
      <c r="S69" s="10"/>
      <c r="T69" s="10"/>
      <c r="U69" s="10"/>
      <c r="V69" s="10"/>
      <c r="W69" s="10"/>
      <c r="X69" s="65"/>
      <c r="Y69" s="10"/>
      <c r="Z69" s="10"/>
      <c r="AA69" s="10"/>
      <c r="AB69" s="10"/>
      <c r="AC69" s="10"/>
      <c r="AD69" s="5"/>
      <c r="AE69" s="1"/>
      <c r="AF69" s="1" t="s">
        <v>966</v>
      </c>
      <c r="AG69" s="1" t="s">
        <v>967</v>
      </c>
      <c r="AH69" s="1" t="s">
        <v>968</v>
      </c>
      <c r="AI69" s="1" t="s">
        <v>969</v>
      </c>
      <c r="AJ69" s="1" t="s">
        <v>970</v>
      </c>
      <c r="AK69" s="1" t="s">
        <v>971</v>
      </c>
      <c r="AL69" s="1" t="s">
        <v>972</v>
      </c>
      <c r="AM69" s="1" t="s">
        <v>973</v>
      </c>
      <c r="AN69" s="1" t="s">
        <v>974</v>
      </c>
      <c r="AO69" s="1" t="s">
        <v>975</v>
      </c>
      <c r="AP69" s="1" t="s">
        <v>976</v>
      </c>
      <c r="AQ69" s="1" t="s">
        <v>153</v>
      </c>
      <c r="AR69" s="1" t="s">
        <v>154</v>
      </c>
      <c r="AS69" s="1" t="s">
        <v>155</v>
      </c>
      <c r="AT69" s="1" t="s">
        <v>156</v>
      </c>
      <c r="AU69" s="1" t="s">
        <v>707</v>
      </c>
      <c r="AV69" s="1" t="s">
        <v>708</v>
      </c>
      <c r="AW69" s="1"/>
      <c r="AX69" s="1"/>
      <c r="AY69" s="1"/>
      <c r="AZ69" s="1"/>
    </row>
    <row r="70" spans="1:52" ht="114.75" customHeight="1">
      <c r="A70" s="1"/>
      <c r="B70" s="15"/>
      <c r="C70" s="19" t="s">
        <v>304</v>
      </c>
      <c r="D70" s="11" t="s">
        <v>870</v>
      </c>
      <c r="E70" s="12" t="s">
        <v>871</v>
      </c>
      <c r="F70" s="10"/>
      <c r="G70" s="10"/>
      <c r="H70" s="10"/>
      <c r="I70" s="10"/>
      <c r="J70" s="10"/>
      <c r="K70" s="10"/>
      <c r="L70" s="10"/>
      <c r="M70" s="10"/>
      <c r="N70" s="10"/>
      <c r="O70" s="10"/>
      <c r="P70" s="10"/>
      <c r="Q70" s="10"/>
      <c r="R70" s="10"/>
      <c r="S70" s="10"/>
      <c r="T70" s="10"/>
      <c r="U70" s="10"/>
      <c r="V70" s="10"/>
      <c r="W70" s="10"/>
      <c r="X70" s="65"/>
      <c r="Y70" s="10"/>
      <c r="Z70" s="10"/>
      <c r="AA70" s="10"/>
      <c r="AB70" s="10"/>
      <c r="AC70" s="10"/>
      <c r="AD70" s="5"/>
      <c r="AE70" s="1"/>
      <c r="AF70" s="1" t="s">
        <v>872</v>
      </c>
      <c r="AG70" s="1" t="s">
        <v>873</v>
      </c>
      <c r="AH70" s="1" t="s">
        <v>874</v>
      </c>
      <c r="AI70" s="1" t="s">
        <v>875</v>
      </c>
      <c r="AJ70" s="1" t="s">
        <v>876</v>
      </c>
      <c r="AK70" s="1" t="s">
        <v>877</v>
      </c>
      <c r="AL70" s="1" t="s">
        <v>878</v>
      </c>
      <c r="AM70" s="1" t="s">
        <v>879</v>
      </c>
      <c r="AN70" s="1" t="s">
        <v>880</v>
      </c>
      <c r="AO70" s="1" t="s">
        <v>881</v>
      </c>
      <c r="AP70" s="1" t="s">
        <v>882</v>
      </c>
      <c r="AQ70" s="1" t="s">
        <v>784</v>
      </c>
      <c r="AR70" s="1" t="s">
        <v>785</v>
      </c>
      <c r="AS70" s="1" t="s">
        <v>786</v>
      </c>
      <c r="AT70" s="1" t="s">
        <v>787</v>
      </c>
      <c r="AU70" s="1" t="s">
        <v>388</v>
      </c>
      <c r="AV70" s="1" t="s">
        <v>389</v>
      </c>
      <c r="AW70" s="1"/>
      <c r="AX70" s="1"/>
      <c r="AY70" s="1"/>
      <c r="AZ70" s="1"/>
    </row>
    <row r="71" spans="1:52" ht="111.75" customHeight="1">
      <c r="A71" s="1"/>
      <c r="B71" s="14"/>
      <c r="C71" s="19" t="s">
        <v>305</v>
      </c>
      <c r="D71" s="8" t="s">
        <v>390</v>
      </c>
      <c r="E71" s="9" t="s">
        <v>391</v>
      </c>
      <c r="F71" s="10"/>
      <c r="G71" s="10"/>
      <c r="H71" s="10"/>
      <c r="I71" s="10"/>
      <c r="J71" s="10"/>
      <c r="K71" s="10"/>
      <c r="L71" s="10"/>
      <c r="M71" s="10"/>
      <c r="N71" s="10"/>
      <c r="O71" s="10"/>
      <c r="P71" s="10"/>
      <c r="Q71" s="10"/>
      <c r="R71" s="10"/>
      <c r="S71" s="10"/>
      <c r="T71" s="10"/>
      <c r="U71" s="10"/>
      <c r="V71" s="10"/>
      <c r="W71" s="10"/>
      <c r="X71" s="65"/>
      <c r="Y71" s="10"/>
      <c r="Z71" s="10"/>
      <c r="AA71" s="10"/>
      <c r="AB71" s="10"/>
      <c r="AC71" s="10"/>
      <c r="AD71" s="5"/>
      <c r="AE71" s="1"/>
      <c r="AF71" s="1" t="s">
        <v>392</v>
      </c>
      <c r="AG71" s="1" t="s">
        <v>393</v>
      </c>
      <c r="AH71" s="1" t="s">
        <v>394</v>
      </c>
      <c r="AI71" s="1" t="s">
        <v>395</v>
      </c>
      <c r="AJ71" s="1" t="s">
        <v>396</v>
      </c>
      <c r="AK71" s="1" t="s">
        <v>397</v>
      </c>
      <c r="AL71" s="1" t="s">
        <v>398</v>
      </c>
      <c r="AM71" s="1" t="s">
        <v>399</v>
      </c>
      <c r="AN71" s="1" t="s">
        <v>400</v>
      </c>
      <c r="AO71" s="1" t="s">
        <v>401</v>
      </c>
      <c r="AP71" s="1" t="s">
        <v>402</v>
      </c>
      <c r="AQ71" s="1" t="s">
        <v>403</v>
      </c>
      <c r="AR71" s="1" t="s">
        <v>404</v>
      </c>
      <c r="AS71" s="1" t="s">
        <v>405</v>
      </c>
      <c r="AT71" s="1" t="s">
        <v>406</v>
      </c>
      <c r="AU71" s="1" t="s">
        <v>407</v>
      </c>
      <c r="AV71" s="1" t="s">
        <v>408</v>
      </c>
      <c r="AW71" s="1"/>
      <c r="AX71" s="1"/>
      <c r="AY71" s="1"/>
      <c r="AZ71" s="1"/>
    </row>
    <row r="72" spans="1:52" ht="12.75">
      <c r="A72" s="1"/>
      <c r="B72" s="15"/>
      <c r="C72" s="13"/>
      <c r="D72" s="8" t="s">
        <v>506</v>
      </c>
      <c r="E72" s="9"/>
      <c r="F72" s="10"/>
      <c r="G72" s="10"/>
      <c r="H72" s="10"/>
      <c r="I72" s="10"/>
      <c r="J72" s="10"/>
      <c r="K72" s="10"/>
      <c r="L72" s="10"/>
      <c r="M72" s="10"/>
      <c r="N72" s="10"/>
      <c r="O72" s="10"/>
      <c r="P72" s="10"/>
      <c r="Q72" s="10"/>
      <c r="R72" s="10"/>
      <c r="S72" s="10"/>
      <c r="T72" s="10"/>
      <c r="U72" s="10"/>
      <c r="V72" s="10"/>
      <c r="W72" s="10"/>
      <c r="X72" s="65"/>
      <c r="Y72" s="10"/>
      <c r="Z72" s="10"/>
      <c r="AA72" s="10"/>
      <c r="AB72" s="10"/>
      <c r="AC72" s="10"/>
      <c r="AD72" s="5"/>
      <c r="AE72" s="1"/>
      <c r="AF72" s="1" t="s">
        <v>409</v>
      </c>
      <c r="AG72" s="1" t="s">
        <v>410</v>
      </c>
      <c r="AH72" s="1" t="s">
        <v>411</v>
      </c>
      <c r="AI72" s="1" t="s">
        <v>412</v>
      </c>
      <c r="AJ72" s="1" t="s">
        <v>413</v>
      </c>
      <c r="AK72" s="1" t="s">
        <v>414</v>
      </c>
      <c r="AL72" s="1" t="s">
        <v>415</v>
      </c>
      <c r="AM72" s="1" t="s">
        <v>416</v>
      </c>
      <c r="AN72" s="1" t="s">
        <v>417</v>
      </c>
      <c r="AO72" s="1" t="s">
        <v>418</v>
      </c>
      <c r="AP72" s="1" t="s">
        <v>419</v>
      </c>
      <c r="AQ72" s="1" t="s">
        <v>420</v>
      </c>
      <c r="AR72" s="1" t="s">
        <v>421</v>
      </c>
      <c r="AS72" s="1" t="s">
        <v>422</v>
      </c>
      <c r="AT72" s="1" t="s">
        <v>423</v>
      </c>
      <c r="AU72" s="1" t="s">
        <v>424</v>
      </c>
      <c r="AV72" s="1" t="s">
        <v>425</v>
      </c>
      <c r="AW72" s="1"/>
      <c r="AX72" s="1"/>
      <c r="AY72" s="1"/>
      <c r="AZ72" s="1"/>
    </row>
    <row r="73" spans="1:52" ht="136.5" customHeight="1">
      <c r="A73" s="1"/>
      <c r="B73" s="16"/>
      <c r="C73" s="40" t="s">
        <v>306</v>
      </c>
      <c r="D73" s="57" t="s">
        <v>426</v>
      </c>
      <c r="E73" s="58" t="s">
        <v>427</v>
      </c>
      <c r="F73" s="43"/>
      <c r="G73" s="44"/>
      <c r="H73" s="44"/>
      <c r="I73" s="45" t="s">
        <v>604</v>
      </c>
      <c r="J73" s="46" t="s">
        <v>606</v>
      </c>
      <c r="K73" s="46" t="s">
        <v>605</v>
      </c>
      <c r="L73" s="47"/>
      <c r="M73" s="48" t="s">
        <v>607</v>
      </c>
      <c r="N73" s="46" t="s">
        <v>608</v>
      </c>
      <c r="O73" s="49" t="s">
        <v>609</v>
      </c>
      <c r="P73" s="44"/>
      <c r="Q73" s="62" t="s">
        <v>247</v>
      </c>
      <c r="R73" s="44"/>
      <c r="S73" s="44"/>
      <c r="T73" s="44"/>
      <c r="U73" s="44"/>
      <c r="V73" s="56">
        <f>SUM(V74:V85)</f>
        <v>43479.7</v>
      </c>
      <c r="W73" s="56">
        <f aca="true" t="shared" si="8" ref="W73:AB73">SUM(W74:W85)</f>
        <v>42673.2</v>
      </c>
      <c r="X73" s="56">
        <f>SUM(X74:X89)</f>
        <v>50088.40000000001</v>
      </c>
      <c r="Y73" s="56">
        <f t="shared" si="8"/>
        <v>47089.3</v>
      </c>
      <c r="Z73" s="56">
        <f t="shared" si="8"/>
        <v>14822.610000000002</v>
      </c>
      <c r="AA73" s="56">
        <f t="shared" si="8"/>
        <v>47655.4</v>
      </c>
      <c r="AB73" s="56">
        <f t="shared" si="8"/>
        <v>42700</v>
      </c>
      <c r="AC73" s="44"/>
      <c r="AD73" s="5"/>
      <c r="AE73" s="1"/>
      <c r="AF73" s="1" t="s">
        <v>428</v>
      </c>
      <c r="AG73" s="1" t="s">
        <v>429</v>
      </c>
      <c r="AH73" s="1" t="s">
        <v>430</v>
      </c>
      <c r="AI73" s="1" t="s">
        <v>431</v>
      </c>
      <c r="AJ73" s="1" t="s">
        <v>432</v>
      </c>
      <c r="AK73" s="1" t="s">
        <v>360</v>
      </c>
      <c r="AL73" s="1" t="s">
        <v>361</v>
      </c>
      <c r="AM73" s="1" t="s">
        <v>362</v>
      </c>
      <c r="AN73" s="1" t="s">
        <v>363</v>
      </c>
      <c r="AO73" s="1" t="s">
        <v>364</v>
      </c>
      <c r="AP73" s="1" t="s">
        <v>365</v>
      </c>
      <c r="AQ73" s="1" t="s">
        <v>366</v>
      </c>
      <c r="AR73" s="1" t="s">
        <v>367</v>
      </c>
      <c r="AS73" s="1" t="s">
        <v>368</v>
      </c>
      <c r="AT73" s="1" t="s">
        <v>369</v>
      </c>
      <c r="AU73" s="1" t="s">
        <v>370</v>
      </c>
      <c r="AV73" s="1" t="s">
        <v>371</v>
      </c>
      <c r="AW73" s="1"/>
      <c r="AX73" s="1"/>
      <c r="AY73" s="1"/>
      <c r="AZ73" s="1"/>
    </row>
    <row r="74" spans="1:52" ht="25.5" customHeight="1">
      <c r="A74" s="1"/>
      <c r="B74" s="16"/>
      <c r="C74" s="19"/>
      <c r="D74" s="8" t="s">
        <v>216</v>
      </c>
      <c r="E74" s="30" t="s">
        <v>225</v>
      </c>
      <c r="F74" s="31" t="s">
        <v>233</v>
      </c>
      <c r="G74" s="10"/>
      <c r="H74" s="10"/>
      <c r="I74" s="10"/>
      <c r="J74" s="10"/>
      <c r="K74" s="10"/>
      <c r="L74" s="10"/>
      <c r="M74" s="10"/>
      <c r="N74" s="10"/>
      <c r="O74" s="10"/>
      <c r="P74" s="10"/>
      <c r="Q74" s="10"/>
      <c r="R74" s="10"/>
      <c r="S74" s="10"/>
      <c r="T74" s="10"/>
      <c r="U74" s="10"/>
      <c r="V74" s="10">
        <v>7.9</v>
      </c>
      <c r="W74" s="10">
        <v>7.9</v>
      </c>
      <c r="X74" s="10">
        <v>16.5</v>
      </c>
      <c r="Y74" s="10">
        <v>16.5</v>
      </c>
      <c r="Z74" s="10"/>
      <c r="AA74" s="10">
        <v>17.3</v>
      </c>
      <c r="AB74" s="10">
        <v>18.1</v>
      </c>
      <c r="AC74" s="10"/>
      <c r="AD74" s="5"/>
      <c r="AE74" s="1"/>
      <c r="AF74" s="1"/>
      <c r="AG74" s="1"/>
      <c r="AH74" s="1"/>
      <c r="AI74" s="1"/>
      <c r="AJ74" s="1"/>
      <c r="AK74" s="1"/>
      <c r="AL74" s="1"/>
      <c r="AM74" s="1"/>
      <c r="AN74" s="1"/>
      <c r="AO74" s="1"/>
      <c r="AP74" s="1"/>
      <c r="AQ74" s="1"/>
      <c r="AR74" s="1"/>
      <c r="AS74" s="1"/>
      <c r="AT74" s="1"/>
      <c r="AU74" s="1"/>
      <c r="AV74" s="1"/>
      <c r="AW74" s="1"/>
      <c r="AX74" s="1"/>
      <c r="AY74" s="1"/>
      <c r="AZ74" s="1"/>
    </row>
    <row r="75" spans="1:52" ht="27.75" customHeight="1">
      <c r="A75" s="1"/>
      <c r="B75" s="16"/>
      <c r="C75" s="19"/>
      <c r="D75" s="8" t="s">
        <v>217</v>
      </c>
      <c r="E75" s="30" t="s">
        <v>226</v>
      </c>
      <c r="F75" s="31" t="s">
        <v>233</v>
      </c>
      <c r="G75" s="10"/>
      <c r="H75" s="10"/>
      <c r="I75" s="10"/>
      <c r="J75" s="10"/>
      <c r="K75" s="10"/>
      <c r="L75" s="10"/>
      <c r="M75" s="10"/>
      <c r="N75" s="10"/>
      <c r="O75" s="10"/>
      <c r="P75" s="10"/>
      <c r="Q75" s="10"/>
      <c r="R75" s="10"/>
      <c r="S75" s="10"/>
      <c r="T75" s="10"/>
      <c r="U75" s="10"/>
      <c r="V75" s="23">
        <v>116.9</v>
      </c>
      <c r="W75" s="23">
        <v>116.9</v>
      </c>
      <c r="X75" s="23">
        <v>133.4</v>
      </c>
      <c r="Y75" s="23">
        <v>133.4</v>
      </c>
      <c r="Z75" s="23">
        <f aca="true" t="shared" si="9" ref="Z75:Z84">SUM(Y75*1.1)</f>
        <v>146.74</v>
      </c>
      <c r="AA75" s="23">
        <v>154.2</v>
      </c>
      <c r="AB75" s="23">
        <v>169.7</v>
      </c>
      <c r="AC75" s="10"/>
      <c r="AD75" s="5"/>
      <c r="AE75" s="1"/>
      <c r="AF75" s="1"/>
      <c r="AG75" s="1"/>
      <c r="AH75" s="1"/>
      <c r="AI75" s="1"/>
      <c r="AJ75" s="1"/>
      <c r="AK75" s="1"/>
      <c r="AL75" s="1"/>
      <c r="AM75" s="1"/>
      <c r="AN75" s="1"/>
      <c r="AO75" s="1"/>
      <c r="AP75" s="1"/>
      <c r="AQ75" s="1"/>
      <c r="AR75" s="1"/>
      <c r="AS75" s="1"/>
      <c r="AT75" s="1"/>
      <c r="AU75" s="1"/>
      <c r="AV75" s="1"/>
      <c r="AW75" s="1"/>
      <c r="AX75" s="1"/>
      <c r="AY75" s="1"/>
      <c r="AZ75" s="1"/>
    </row>
    <row r="76" spans="1:52" ht="27.75" customHeight="1">
      <c r="A76" s="1"/>
      <c r="B76" s="16"/>
      <c r="C76" s="19"/>
      <c r="D76" s="8" t="s">
        <v>568</v>
      </c>
      <c r="E76" s="30"/>
      <c r="F76" s="31" t="s">
        <v>233</v>
      </c>
      <c r="G76" s="10"/>
      <c r="H76" s="10"/>
      <c r="I76" s="10"/>
      <c r="J76" s="10"/>
      <c r="K76" s="10"/>
      <c r="L76" s="10"/>
      <c r="M76" s="10"/>
      <c r="N76" s="10"/>
      <c r="O76" s="10"/>
      <c r="P76" s="10"/>
      <c r="Q76" s="10"/>
      <c r="R76" s="10"/>
      <c r="S76" s="10"/>
      <c r="T76" s="10"/>
      <c r="U76" s="10"/>
      <c r="V76" s="23"/>
      <c r="W76" s="23"/>
      <c r="X76" s="23">
        <v>126.4</v>
      </c>
      <c r="Y76" s="23"/>
      <c r="Z76" s="23"/>
      <c r="AA76" s="23"/>
      <c r="AB76" s="23"/>
      <c r="AC76" s="10"/>
      <c r="AD76" s="5"/>
      <c r="AE76" s="1"/>
      <c r="AF76" s="1"/>
      <c r="AG76" s="1"/>
      <c r="AH76" s="1"/>
      <c r="AI76" s="1"/>
      <c r="AJ76" s="1"/>
      <c r="AK76" s="1"/>
      <c r="AL76" s="1"/>
      <c r="AM76" s="1"/>
      <c r="AN76" s="1"/>
      <c r="AO76" s="1"/>
      <c r="AP76" s="1"/>
      <c r="AQ76" s="1"/>
      <c r="AR76" s="1"/>
      <c r="AS76" s="1"/>
      <c r="AT76" s="1"/>
      <c r="AU76" s="1"/>
      <c r="AV76" s="1"/>
      <c r="AW76" s="1"/>
      <c r="AX76" s="1"/>
      <c r="AY76" s="1"/>
      <c r="AZ76" s="1"/>
    </row>
    <row r="77" spans="1:52" ht="38.25" customHeight="1">
      <c r="A77" s="1"/>
      <c r="B77" s="16"/>
      <c r="C77" s="19"/>
      <c r="D77" s="8" t="s">
        <v>218</v>
      </c>
      <c r="E77" s="30" t="s">
        <v>227</v>
      </c>
      <c r="F77" s="31">
        <v>1102</v>
      </c>
      <c r="G77" s="10"/>
      <c r="H77" s="10"/>
      <c r="I77" s="10"/>
      <c r="J77" s="10"/>
      <c r="K77" s="10"/>
      <c r="L77" s="10"/>
      <c r="M77" s="10"/>
      <c r="N77" s="10"/>
      <c r="O77" s="10"/>
      <c r="P77" s="10"/>
      <c r="Q77" s="10"/>
      <c r="R77" s="10"/>
      <c r="S77" s="10"/>
      <c r="T77" s="10"/>
      <c r="U77" s="10"/>
      <c r="V77" s="23">
        <v>253.8</v>
      </c>
      <c r="W77" s="23">
        <v>253.8</v>
      </c>
      <c r="X77" s="23">
        <v>278.9</v>
      </c>
      <c r="Y77" s="23">
        <v>278.9</v>
      </c>
      <c r="Z77" s="23">
        <f t="shared" si="9"/>
        <v>306.79</v>
      </c>
      <c r="AA77" s="23">
        <v>292.8</v>
      </c>
      <c r="AB77" s="23">
        <v>306.1</v>
      </c>
      <c r="AC77" s="10"/>
      <c r="AD77" s="5"/>
      <c r="AE77" s="1"/>
      <c r="AF77" s="1"/>
      <c r="AG77" s="1"/>
      <c r="AH77" s="1"/>
      <c r="AI77" s="1"/>
      <c r="AJ77" s="1"/>
      <c r="AK77" s="1"/>
      <c r="AL77" s="1"/>
      <c r="AM77" s="1"/>
      <c r="AN77" s="1"/>
      <c r="AO77" s="1"/>
      <c r="AP77" s="1"/>
      <c r="AQ77" s="1"/>
      <c r="AR77" s="1"/>
      <c r="AS77" s="1"/>
      <c r="AT77" s="1"/>
      <c r="AU77" s="1"/>
      <c r="AV77" s="1"/>
      <c r="AW77" s="1"/>
      <c r="AX77" s="1"/>
      <c r="AY77" s="1"/>
      <c r="AZ77" s="1"/>
    </row>
    <row r="78" spans="1:52" ht="38.25" customHeight="1">
      <c r="A78" s="1"/>
      <c r="B78" s="16"/>
      <c r="C78" s="19"/>
      <c r="D78" s="8" t="s">
        <v>219</v>
      </c>
      <c r="E78" s="30"/>
      <c r="F78" s="31"/>
      <c r="G78" s="10"/>
      <c r="H78" s="10"/>
      <c r="I78" s="10"/>
      <c r="J78" s="10"/>
      <c r="K78" s="10"/>
      <c r="L78" s="10"/>
      <c r="M78" s="10"/>
      <c r="N78" s="10"/>
      <c r="O78" s="10"/>
      <c r="P78" s="10"/>
      <c r="Q78" s="10"/>
      <c r="R78" s="10"/>
      <c r="S78" s="10"/>
      <c r="T78" s="10"/>
      <c r="U78" s="10"/>
      <c r="V78" s="23"/>
      <c r="W78" s="23"/>
      <c r="X78" s="23">
        <v>5237.7</v>
      </c>
      <c r="Y78" s="23">
        <v>5142</v>
      </c>
      <c r="Z78" s="23"/>
      <c r="AA78" s="23">
        <v>1164.2</v>
      </c>
      <c r="AB78" s="23">
        <v>1397</v>
      </c>
      <c r="AC78" s="10"/>
      <c r="AD78" s="5"/>
      <c r="AE78" s="1"/>
      <c r="AF78" s="1"/>
      <c r="AG78" s="1"/>
      <c r="AH78" s="1"/>
      <c r="AI78" s="1"/>
      <c r="AJ78" s="1"/>
      <c r="AK78" s="1"/>
      <c r="AL78" s="1"/>
      <c r="AM78" s="1"/>
      <c r="AN78" s="1"/>
      <c r="AO78" s="1"/>
      <c r="AP78" s="1"/>
      <c r="AQ78" s="1"/>
      <c r="AR78" s="1"/>
      <c r="AS78" s="1"/>
      <c r="AT78" s="1"/>
      <c r="AU78" s="1"/>
      <c r="AV78" s="1"/>
      <c r="AW78" s="1"/>
      <c r="AX78" s="1"/>
      <c r="AY78" s="1"/>
      <c r="AZ78" s="1"/>
    </row>
    <row r="79" spans="1:52" ht="16.5" customHeight="1">
      <c r="A79" s="1"/>
      <c r="B79" s="16"/>
      <c r="C79" s="19"/>
      <c r="D79" s="8" t="s">
        <v>219</v>
      </c>
      <c r="E79" s="30"/>
      <c r="F79" s="31" t="s">
        <v>235</v>
      </c>
      <c r="G79" s="10"/>
      <c r="H79" s="10"/>
      <c r="I79" s="10"/>
      <c r="J79" s="10"/>
      <c r="K79" s="10"/>
      <c r="L79" s="10"/>
      <c r="M79" s="10"/>
      <c r="N79" s="10"/>
      <c r="O79" s="10"/>
      <c r="P79" s="10"/>
      <c r="Q79" s="10"/>
      <c r="R79" s="10"/>
      <c r="S79" s="10"/>
      <c r="T79" s="10"/>
      <c r="U79" s="10"/>
      <c r="V79" s="23">
        <v>2205</v>
      </c>
      <c r="W79" s="23">
        <v>2205</v>
      </c>
      <c r="X79" s="23"/>
      <c r="Y79" s="23"/>
      <c r="Z79" s="23">
        <f t="shared" si="9"/>
        <v>0</v>
      </c>
      <c r="AA79" s="23"/>
      <c r="AB79" s="23"/>
      <c r="AC79" s="10"/>
      <c r="AD79" s="5"/>
      <c r="AE79" s="1"/>
      <c r="AF79" s="1"/>
      <c r="AG79" s="1"/>
      <c r="AH79" s="1"/>
      <c r="AI79" s="1"/>
      <c r="AJ79" s="1"/>
      <c r="AK79" s="1"/>
      <c r="AL79" s="1"/>
      <c r="AM79" s="1"/>
      <c r="AN79" s="1"/>
      <c r="AO79" s="1"/>
      <c r="AP79" s="1"/>
      <c r="AQ79" s="1"/>
      <c r="AR79" s="1"/>
      <c r="AS79" s="1"/>
      <c r="AT79" s="1"/>
      <c r="AU79" s="1"/>
      <c r="AV79" s="1"/>
      <c r="AW79" s="1"/>
      <c r="AX79" s="1"/>
      <c r="AY79" s="1"/>
      <c r="AZ79" s="1"/>
    </row>
    <row r="80" spans="1:52" ht="18" customHeight="1">
      <c r="A80" s="1"/>
      <c r="B80" s="16"/>
      <c r="C80" s="19"/>
      <c r="D80" s="8" t="s">
        <v>220</v>
      </c>
      <c r="E80" s="30" t="s">
        <v>228</v>
      </c>
      <c r="F80" s="31" t="s">
        <v>240</v>
      </c>
      <c r="G80" s="10"/>
      <c r="H80" s="10"/>
      <c r="I80" s="10"/>
      <c r="J80" s="10"/>
      <c r="K80" s="10"/>
      <c r="L80" s="10"/>
      <c r="M80" s="10"/>
      <c r="N80" s="10"/>
      <c r="O80" s="10"/>
      <c r="P80" s="10"/>
      <c r="Q80" s="10"/>
      <c r="R80" s="10"/>
      <c r="S80" s="10"/>
      <c r="T80" s="10"/>
      <c r="U80" s="10"/>
      <c r="V80" s="23">
        <v>3429.6</v>
      </c>
      <c r="W80" s="23">
        <v>3102.7</v>
      </c>
      <c r="X80" s="23">
        <v>5473</v>
      </c>
      <c r="Y80" s="23">
        <v>5473.3</v>
      </c>
      <c r="Z80" s="23">
        <f t="shared" si="9"/>
        <v>6020.630000000001</v>
      </c>
      <c r="AA80" s="23">
        <v>5473.3</v>
      </c>
      <c r="AB80" s="23"/>
      <c r="AC80" s="10"/>
      <c r="AD80" s="5"/>
      <c r="AE80" s="1"/>
      <c r="AF80" s="1"/>
      <c r="AG80" s="1"/>
      <c r="AH80" s="1"/>
      <c r="AI80" s="1"/>
      <c r="AJ80" s="1"/>
      <c r="AK80" s="1"/>
      <c r="AL80" s="1"/>
      <c r="AM80" s="1"/>
      <c r="AN80" s="1"/>
      <c r="AO80" s="1"/>
      <c r="AP80" s="1"/>
      <c r="AQ80" s="1"/>
      <c r="AR80" s="1"/>
      <c r="AS80" s="1"/>
      <c r="AT80" s="1"/>
      <c r="AU80" s="1"/>
      <c r="AV80" s="1"/>
      <c r="AW80" s="1"/>
      <c r="AX80" s="1"/>
      <c r="AY80" s="1"/>
      <c r="AZ80" s="1"/>
    </row>
    <row r="81" spans="1:52" ht="17.25" customHeight="1">
      <c r="A81" s="1"/>
      <c r="B81" s="16"/>
      <c r="C81" s="19"/>
      <c r="D81" s="8" t="s">
        <v>221</v>
      </c>
      <c r="E81" s="30" t="s">
        <v>229</v>
      </c>
      <c r="F81" s="31" t="s">
        <v>239</v>
      </c>
      <c r="G81" s="10"/>
      <c r="H81" s="10"/>
      <c r="I81" s="10"/>
      <c r="J81" s="10"/>
      <c r="K81" s="10"/>
      <c r="L81" s="10"/>
      <c r="M81" s="10"/>
      <c r="N81" s="10"/>
      <c r="O81" s="10"/>
      <c r="P81" s="10"/>
      <c r="Q81" s="10"/>
      <c r="R81" s="10"/>
      <c r="S81" s="10"/>
      <c r="T81" s="10"/>
      <c r="U81" s="10"/>
      <c r="V81" s="23">
        <v>4902.3</v>
      </c>
      <c r="W81" s="23">
        <v>4757.4</v>
      </c>
      <c r="X81" s="23">
        <v>5188</v>
      </c>
      <c r="Y81" s="23">
        <v>5043.1</v>
      </c>
      <c r="Z81" s="23">
        <f t="shared" si="9"/>
        <v>5547.410000000001</v>
      </c>
      <c r="AA81" s="23">
        <v>5043.1</v>
      </c>
      <c r="AB81" s="23"/>
      <c r="AC81" s="10"/>
      <c r="AD81" s="5"/>
      <c r="AE81" s="1"/>
      <c r="AF81" s="1"/>
      <c r="AG81" s="1"/>
      <c r="AH81" s="1"/>
      <c r="AI81" s="1"/>
      <c r="AJ81" s="1"/>
      <c r="AK81" s="1"/>
      <c r="AL81" s="1"/>
      <c r="AM81" s="1"/>
      <c r="AN81" s="1"/>
      <c r="AO81" s="1"/>
      <c r="AP81" s="1"/>
      <c r="AQ81" s="1"/>
      <c r="AR81" s="1"/>
      <c r="AS81" s="1"/>
      <c r="AT81" s="1"/>
      <c r="AU81" s="1"/>
      <c r="AV81" s="1"/>
      <c r="AW81" s="1"/>
      <c r="AX81" s="1"/>
      <c r="AY81" s="1"/>
      <c r="AZ81" s="1"/>
    </row>
    <row r="82" spans="1:52" ht="31.5" customHeight="1">
      <c r="A82" s="1"/>
      <c r="B82" s="16"/>
      <c r="C82" s="19"/>
      <c r="D82" s="8" t="s">
        <v>222</v>
      </c>
      <c r="E82" s="30" t="s">
        <v>230</v>
      </c>
      <c r="F82" s="31">
        <v>1102</v>
      </c>
      <c r="G82" s="10"/>
      <c r="H82" s="10"/>
      <c r="I82" s="10"/>
      <c r="J82" s="10"/>
      <c r="K82" s="10"/>
      <c r="L82" s="10"/>
      <c r="M82" s="10"/>
      <c r="N82" s="10"/>
      <c r="O82" s="10"/>
      <c r="P82" s="10"/>
      <c r="Q82" s="10"/>
      <c r="R82" s="10"/>
      <c r="S82" s="10"/>
      <c r="T82" s="10"/>
      <c r="U82" s="10"/>
      <c r="V82" s="23">
        <v>3.1</v>
      </c>
      <c r="W82" s="23">
        <v>3.1</v>
      </c>
      <c r="X82" s="23">
        <v>1.5</v>
      </c>
      <c r="Y82" s="23">
        <v>1.5</v>
      </c>
      <c r="Z82" s="23">
        <f t="shared" si="9"/>
        <v>1.6500000000000001</v>
      </c>
      <c r="AA82" s="23">
        <v>1.6</v>
      </c>
      <c r="AB82" s="23">
        <v>1.7</v>
      </c>
      <c r="AC82" s="10"/>
      <c r="AD82" s="5"/>
      <c r="AE82" s="1"/>
      <c r="AF82" s="1"/>
      <c r="AG82" s="1"/>
      <c r="AH82" s="1"/>
      <c r="AI82" s="1"/>
      <c r="AJ82" s="1"/>
      <c r="AK82" s="1"/>
      <c r="AL82" s="1"/>
      <c r="AM82" s="1"/>
      <c r="AN82" s="1"/>
      <c r="AO82" s="1"/>
      <c r="AP82" s="1"/>
      <c r="AQ82" s="1"/>
      <c r="AR82" s="1"/>
      <c r="AS82" s="1"/>
      <c r="AT82" s="1"/>
      <c r="AU82" s="1"/>
      <c r="AV82" s="1"/>
      <c r="AW82" s="1"/>
      <c r="AX82" s="1"/>
      <c r="AY82" s="1"/>
      <c r="AZ82" s="1"/>
    </row>
    <row r="83" spans="1:52" ht="22.5" customHeight="1">
      <c r="A83" s="1"/>
      <c r="B83" s="16"/>
      <c r="C83" s="19"/>
      <c r="D83" s="8" t="s">
        <v>223</v>
      </c>
      <c r="E83" s="30" t="s">
        <v>231</v>
      </c>
      <c r="F83" s="31">
        <v>1102</v>
      </c>
      <c r="G83" s="10"/>
      <c r="H83" s="10"/>
      <c r="I83" s="10"/>
      <c r="J83" s="10"/>
      <c r="K83" s="10"/>
      <c r="L83" s="10"/>
      <c r="M83" s="10"/>
      <c r="N83" s="10"/>
      <c r="O83" s="10"/>
      <c r="P83" s="10"/>
      <c r="Q83" s="10"/>
      <c r="R83" s="10"/>
      <c r="S83" s="10"/>
      <c r="T83" s="10"/>
      <c r="U83" s="10"/>
      <c r="V83" s="23">
        <v>942.1</v>
      </c>
      <c r="W83" s="23">
        <v>876.3</v>
      </c>
      <c r="X83" s="23">
        <v>949.9</v>
      </c>
      <c r="Y83" s="23">
        <v>860.1</v>
      </c>
      <c r="Z83" s="23">
        <f t="shared" si="9"/>
        <v>946.1100000000001</v>
      </c>
      <c r="AA83" s="23">
        <v>920</v>
      </c>
      <c r="AB83" s="23">
        <v>1127.5</v>
      </c>
      <c r="AC83" s="10"/>
      <c r="AD83" s="5"/>
      <c r="AE83" s="1"/>
      <c r="AF83" s="1"/>
      <c r="AG83" s="1"/>
      <c r="AH83" s="1"/>
      <c r="AI83" s="1"/>
      <c r="AJ83" s="1"/>
      <c r="AK83" s="1"/>
      <c r="AL83" s="1"/>
      <c r="AM83" s="1"/>
      <c r="AN83" s="1"/>
      <c r="AO83" s="1"/>
      <c r="AP83" s="1"/>
      <c r="AQ83" s="1"/>
      <c r="AR83" s="1"/>
      <c r="AS83" s="1"/>
      <c r="AT83" s="1"/>
      <c r="AU83" s="1"/>
      <c r="AV83" s="1"/>
      <c r="AW83" s="1"/>
      <c r="AX83" s="1"/>
      <c r="AY83" s="1"/>
      <c r="AZ83" s="1"/>
    </row>
    <row r="84" spans="1:52" ht="22.5" customHeight="1">
      <c r="A84" s="1"/>
      <c r="B84" s="16"/>
      <c r="C84" s="19"/>
      <c r="D84" s="8" t="s">
        <v>224</v>
      </c>
      <c r="E84" s="30" t="s">
        <v>232</v>
      </c>
      <c r="F84" s="31">
        <v>1003</v>
      </c>
      <c r="G84" s="10"/>
      <c r="H84" s="10"/>
      <c r="I84" s="10"/>
      <c r="J84" s="10"/>
      <c r="K84" s="10"/>
      <c r="L84" s="10"/>
      <c r="M84" s="10"/>
      <c r="N84" s="10"/>
      <c r="O84" s="10"/>
      <c r="P84" s="10"/>
      <c r="Q84" s="10"/>
      <c r="R84" s="10"/>
      <c r="S84" s="10"/>
      <c r="T84" s="10"/>
      <c r="U84" s="10"/>
      <c r="V84" s="23">
        <v>1095</v>
      </c>
      <c r="W84" s="23">
        <v>826.1</v>
      </c>
      <c r="X84" s="23">
        <v>1953.7</v>
      </c>
      <c r="Y84" s="23">
        <v>1684.8</v>
      </c>
      <c r="Z84" s="23">
        <f t="shared" si="9"/>
        <v>1853.2800000000002</v>
      </c>
      <c r="AA84" s="23">
        <v>1769</v>
      </c>
      <c r="AB84" s="23">
        <v>1848.6</v>
      </c>
      <c r="AC84" s="10"/>
      <c r="AD84" s="5"/>
      <c r="AE84" s="1"/>
      <c r="AF84" s="1"/>
      <c r="AG84" s="1"/>
      <c r="AH84" s="1"/>
      <c r="AI84" s="1"/>
      <c r="AJ84" s="1"/>
      <c r="AK84" s="1"/>
      <c r="AL84" s="1"/>
      <c r="AM84" s="1"/>
      <c r="AN84" s="1"/>
      <c r="AO84" s="1"/>
      <c r="AP84" s="1"/>
      <c r="AQ84" s="1"/>
      <c r="AR84" s="1"/>
      <c r="AS84" s="1"/>
      <c r="AT84" s="1"/>
      <c r="AU84" s="1"/>
      <c r="AV84" s="1"/>
      <c r="AW84" s="1"/>
      <c r="AX84" s="1"/>
      <c r="AY84" s="1"/>
      <c r="AZ84" s="1"/>
    </row>
    <row r="85" spans="1:52" ht="54.75" customHeight="1">
      <c r="A85" s="1"/>
      <c r="B85" s="16"/>
      <c r="C85" s="19"/>
      <c r="D85" s="11" t="s">
        <v>256</v>
      </c>
      <c r="E85" s="30"/>
      <c r="F85" s="34">
        <v>1101</v>
      </c>
      <c r="G85" s="34"/>
      <c r="H85" s="34"/>
      <c r="I85" s="34"/>
      <c r="J85" s="34"/>
      <c r="K85" s="34"/>
      <c r="L85" s="34"/>
      <c r="M85" s="34"/>
      <c r="N85" s="34"/>
      <c r="O85" s="34"/>
      <c r="P85" s="34"/>
      <c r="Q85" s="34"/>
      <c r="R85" s="34"/>
      <c r="S85" s="34"/>
      <c r="T85" s="34"/>
      <c r="U85" s="34"/>
      <c r="V85" s="34">
        <v>30524</v>
      </c>
      <c r="W85" s="34">
        <v>30524</v>
      </c>
      <c r="X85" s="34">
        <v>30267.4</v>
      </c>
      <c r="Y85" s="34">
        <v>28455.7</v>
      </c>
      <c r="Z85" s="34"/>
      <c r="AA85" s="34">
        <v>32819.9</v>
      </c>
      <c r="AB85" s="34">
        <v>37831.3</v>
      </c>
      <c r="AC85" s="10"/>
      <c r="AD85" s="5"/>
      <c r="AE85" s="1"/>
      <c r="AF85" s="1"/>
      <c r="AG85" s="1"/>
      <c r="AH85" s="1"/>
      <c r="AI85" s="1"/>
      <c r="AJ85" s="1"/>
      <c r="AK85" s="1"/>
      <c r="AL85" s="1"/>
      <c r="AM85" s="1"/>
      <c r="AN85" s="1"/>
      <c r="AO85" s="1"/>
      <c r="AP85" s="1"/>
      <c r="AQ85" s="1"/>
      <c r="AR85" s="1"/>
      <c r="AS85" s="1"/>
      <c r="AT85" s="1"/>
      <c r="AU85" s="1"/>
      <c r="AV85" s="1"/>
      <c r="AW85" s="1"/>
      <c r="AX85" s="1"/>
      <c r="AY85" s="1"/>
      <c r="AZ85" s="1"/>
    </row>
    <row r="86" spans="1:52" ht="150" customHeight="1">
      <c r="A86" s="1"/>
      <c r="B86" s="16"/>
      <c r="C86" s="40" t="s">
        <v>307</v>
      </c>
      <c r="D86" s="57" t="s">
        <v>868</v>
      </c>
      <c r="E86" s="58" t="s">
        <v>869</v>
      </c>
      <c r="F86" s="52"/>
      <c r="G86" s="53"/>
      <c r="H86" s="53"/>
      <c r="I86" s="45"/>
      <c r="J86" s="46"/>
      <c r="K86" s="46"/>
      <c r="L86" s="47"/>
      <c r="M86" s="48"/>
      <c r="N86" s="46"/>
      <c r="O86" s="49"/>
      <c r="P86" s="44"/>
      <c r="Q86" s="62"/>
      <c r="R86" s="53"/>
      <c r="S86" s="53"/>
      <c r="T86" s="53"/>
      <c r="U86" s="53"/>
      <c r="V86" s="53">
        <f>SUM(V87:V89)</f>
        <v>144</v>
      </c>
      <c r="W86" s="53">
        <f aca="true" t="shared" si="10" ref="W86:AB86">SUM(W87:W89)</f>
        <v>144</v>
      </c>
      <c r="X86" s="56">
        <f>SUM(X87:X89)</f>
        <v>231</v>
      </c>
      <c r="Y86" s="56">
        <f t="shared" si="10"/>
        <v>264.03299999999996</v>
      </c>
      <c r="Z86" s="56">
        <f t="shared" si="10"/>
        <v>301.789719</v>
      </c>
      <c r="AA86" s="56">
        <f t="shared" si="10"/>
        <v>344.94564881699995</v>
      </c>
      <c r="AB86" s="56">
        <f t="shared" si="10"/>
        <v>394.27287659783093</v>
      </c>
      <c r="AC86" s="44"/>
      <c r="AD86" s="5"/>
      <c r="AE86" s="1"/>
      <c r="AF86" s="1" t="s">
        <v>470</v>
      </c>
      <c r="AG86" s="1" t="s">
        <v>896</v>
      </c>
      <c r="AH86" s="1" t="s">
        <v>491</v>
      </c>
      <c r="AI86" s="1" t="s">
        <v>492</v>
      </c>
      <c r="AJ86" s="1" t="s">
        <v>493</v>
      </c>
      <c r="AK86" s="1" t="s">
        <v>494</v>
      </c>
      <c r="AL86" s="1" t="s">
        <v>495</v>
      </c>
      <c r="AM86" s="1" t="s">
        <v>496</v>
      </c>
      <c r="AN86" s="1" t="s">
        <v>497</v>
      </c>
      <c r="AO86" s="1" t="s">
        <v>498</v>
      </c>
      <c r="AP86" s="1" t="s">
        <v>499</v>
      </c>
      <c r="AQ86" s="1" t="s">
        <v>500</v>
      </c>
      <c r="AR86" s="1" t="s">
        <v>501</v>
      </c>
      <c r="AS86" s="1" t="s">
        <v>502</v>
      </c>
      <c r="AT86" s="1" t="s">
        <v>503</v>
      </c>
      <c r="AU86" s="1" t="s">
        <v>504</v>
      </c>
      <c r="AV86" s="1" t="s">
        <v>505</v>
      </c>
      <c r="AW86" s="1"/>
      <c r="AX86" s="1"/>
      <c r="AY86" s="1"/>
      <c r="AZ86" s="1"/>
    </row>
    <row r="87" spans="1:52" ht="14.25" customHeight="1">
      <c r="A87" s="1"/>
      <c r="B87" s="16"/>
      <c r="C87" s="19"/>
      <c r="D87" s="8" t="s">
        <v>679</v>
      </c>
      <c r="E87" s="9"/>
      <c r="F87" s="31" t="s">
        <v>603</v>
      </c>
      <c r="G87" s="34"/>
      <c r="H87" s="34"/>
      <c r="I87" s="34"/>
      <c r="J87" s="34"/>
      <c r="K87" s="34"/>
      <c r="L87" s="34"/>
      <c r="M87" s="34"/>
      <c r="N87" s="34"/>
      <c r="O87" s="34"/>
      <c r="P87" s="34"/>
      <c r="Q87" s="34"/>
      <c r="R87" s="34"/>
      <c r="S87" s="34"/>
      <c r="T87" s="34"/>
      <c r="U87" s="34"/>
      <c r="V87" s="34">
        <v>138</v>
      </c>
      <c r="W87" s="34">
        <v>138</v>
      </c>
      <c r="X87" s="34">
        <v>224</v>
      </c>
      <c r="Y87" s="70">
        <f>X87*1.143</f>
        <v>256.032</v>
      </c>
      <c r="Z87" s="70">
        <f>Y87*1.143</f>
        <v>292.644576</v>
      </c>
      <c r="AA87" s="70">
        <f>Z87*1.143</f>
        <v>334.492750368</v>
      </c>
      <c r="AB87" s="70">
        <f>AA87*1.143</f>
        <v>382.32521367062395</v>
      </c>
      <c r="AC87" s="10"/>
      <c r="AD87" s="5"/>
      <c r="AE87" s="1"/>
      <c r="AF87" s="1"/>
      <c r="AG87" s="1"/>
      <c r="AH87" s="1"/>
      <c r="AI87" s="1"/>
      <c r="AJ87" s="1"/>
      <c r="AK87" s="1"/>
      <c r="AL87" s="1"/>
      <c r="AM87" s="1"/>
      <c r="AN87" s="1"/>
      <c r="AO87" s="1"/>
      <c r="AP87" s="1"/>
      <c r="AQ87" s="1"/>
      <c r="AR87" s="1"/>
      <c r="AS87" s="1"/>
      <c r="AT87" s="1"/>
      <c r="AU87" s="1"/>
      <c r="AV87" s="1"/>
      <c r="AW87" s="1"/>
      <c r="AX87" s="1"/>
      <c r="AY87" s="1"/>
      <c r="AZ87" s="1"/>
    </row>
    <row r="88" spans="1:52" ht="14.25" customHeight="1">
      <c r="A88" s="1"/>
      <c r="B88" s="16"/>
      <c r="C88" s="19"/>
      <c r="D88" s="8" t="s">
        <v>125</v>
      </c>
      <c r="E88" s="9"/>
      <c r="F88" s="31" t="s">
        <v>246</v>
      </c>
      <c r="G88" s="34"/>
      <c r="H88" s="34"/>
      <c r="I88" s="34"/>
      <c r="J88" s="34"/>
      <c r="K88" s="34"/>
      <c r="L88" s="34"/>
      <c r="M88" s="34"/>
      <c r="N88" s="34"/>
      <c r="O88" s="34"/>
      <c r="P88" s="34"/>
      <c r="Q88" s="34"/>
      <c r="R88" s="34"/>
      <c r="S88" s="34"/>
      <c r="T88" s="34"/>
      <c r="U88" s="34"/>
      <c r="V88" s="34">
        <v>6</v>
      </c>
      <c r="W88" s="34">
        <v>6</v>
      </c>
      <c r="X88" s="34"/>
      <c r="Y88" s="70"/>
      <c r="Z88" s="34"/>
      <c r="AA88" s="34"/>
      <c r="AB88" s="34"/>
      <c r="AC88" s="10"/>
      <c r="AD88" s="5"/>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6"/>
      <c r="C89" s="19"/>
      <c r="D89" s="8" t="s">
        <v>125</v>
      </c>
      <c r="E89" s="9"/>
      <c r="F89" s="31" t="s">
        <v>566</v>
      </c>
      <c r="G89" s="34"/>
      <c r="H89" s="34"/>
      <c r="I89" s="34"/>
      <c r="J89" s="34"/>
      <c r="K89" s="34"/>
      <c r="L89" s="34"/>
      <c r="M89" s="34"/>
      <c r="N89" s="34"/>
      <c r="O89" s="34"/>
      <c r="P89" s="34"/>
      <c r="Q89" s="34"/>
      <c r="R89" s="34"/>
      <c r="S89" s="34"/>
      <c r="T89" s="34"/>
      <c r="U89" s="34"/>
      <c r="V89" s="34"/>
      <c r="W89" s="34"/>
      <c r="X89" s="33">
        <v>7</v>
      </c>
      <c r="Y89" s="70">
        <f>X89*1.143</f>
        <v>8.001</v>
      </c>
      <c r="Z89" s="70">
        <f>Y89*1.143</f>
        <v>9.145143</v>
      </c>
      <c r="AA89" s="70">
        <f>Z89*1.143</f>
        <v>10.452898449</v>
      </c>
      <c r="AB89" s="70">
        <f>AA89*1.143</f>
        <v>11.947662927206999</v>
      </c>
      <c r="AC89" s="10"/>
      <c r="AD89" s="5"/>
      <c r="AE89" s="1"/>
      <c r="AF89" s="1"/>
      <c r="AG89" s="1"/>
      <c r="AH89" s="1"/>
      <c r="AI89" s="1"/>
      <c r="AJ89" s="1"/>
      <c r="AK89" s="1"/>
      <c r="AL89" s="1"/>
      <c r="AM89" s="1"/>
      <c r="AN89" s="1"/>
      <c r="AO89" s="1"/>
      <c r="AP89" s="1"/>
      <c r="AQ89" s="1"/>
      <c r="AR89" s="1"/>
      <c r="AS89" s="1"/>
      <c r="AT89" s="1"/>
      <c r="AU89" s="1"/>
      <c r="AV89" s="1"/>
      <c r="AW89" s="1"/>
      <c r="AX89" s="1"/>
      <c r="AY89" s="1"/>
      <c r="AZ89" s="1"/>
    </row>
    <row r="90" spans="1:52" ht="101.25" customHeight="1">
      <c r="A90" s="85"/>
      <c r="B90" s="86"/>
      <c r="C90" s="87"/>
      <c r="D90" s="88" t="s">
        <v>748</v>
      </c>
      <c r="E90" s="89"/>
      <c r="F90" s="90"/>
      <c r="G90" s="91"/>
      <c r="H90" s="91"/>
      <c r="I90" s="92"/>
      <c r="J90" s="91"/>
      <c r="K90" s="91"/>
      <c r="L90" s="91"/>
      <c r="M90" s="91"/>
      <c r="N90" s="91"/>
      <c r="O90" s="91"/>
      <c r="P90" s="91"/>
      <c r="Q90" s="91"/>
      <c r="R90" s="91"/>
      <c r="S90" s="91"/>
      <c r="T90" s="91"/>
      <c r="U90" s="91"/>
      <c r="V90" s="93">
        <f>SUM(V86+V73+V66+V59+V58+V57+V51+V49+V43+V38+V36+V35+V30+V29+V16+V10)</f>
        <v>266461</v>
      </c>
      <c r="W90" s="93">
        <f>SUM(W86+W73+W66+W59+W58+W57+W51+W49+W43+W38+W36+W35+W30+W29+W16+W10)</f>
        <v>264912.4</v>
      </c>
      <c r="X90" s="93">
        <f>SUM(X86+X73+X66+X59+X58+X57+X51+X49+X43+X38+X36+X35+X30+X29+X16+X10+X31+X34+X50+X52)</f>
        <v>336424.9</v>
      </c>
      <c r="Y90" s="93">
        <f>SUM(Y86+Y73+Y66+Y59+Y58+Y57+Y51+Y49+Y43+Y38+Y36+Y35+Y30+Y29+Y16+Y10+Y31+Y34+Y50+Y52)</f>
        <v>362693.94299999997</v>
      </c>
      <c r="Z90" s="93">
        <f>SUM(Z86+Z73+Z66+Z59+Z58+Z57+Z51+Z49+Z43+Z38+Z36+Z35+Z30+Z29+Z16+Z10+Z31+Z34+Z50+Z52)</f>
        <v>274193.770719</v>
      </c>
      <c r="AA90" s="93">
        <f>SUM(AA86+AA73+AA66+AA59+AA58+AA57+AA51+AA49+AA43+AA38+AA36+AA35+AA30+AA29+AA16+AA10+AA31+AA34+AA50+AA52)</f>
        <v>424386.0407488171</v>
      </c>
      <c r="AB90" s="93">
        <f>SUM(AB86+AB73+AB66+AB59+AB58+AB57+AB51+AB49+AB43+AB38+AB36+AB35+AB30+AB29+AB16+AB10+AB31+AB34+AB50+AB52)</f>
        <v>459588.34748659795</v>
      </c>
      <c r="AC90" s="94"/>
      <c r="AD90" s="5"/>
      <c r="AE90" s="1"/>
      <c r="AF90" s="1"/>
      <c r="AG90" s="1"/>
      <c r="AH90" s="1"/>
      <c r="AI90" s="1"/>
      <c r="AJ90" s="1"/>
      <c r="AK90" s="1"/>
      <c r="AL90" s="1"/>
      <c r="AM90" s="1"/>
      <c r="AN90" s="1"/>
      <c r="AO90" s="1"/>
      <c r="AP90" s="1"/>
      <c r="AQ90" s="1"/>
      <c r="AR90" s="1"/>
      <c r="AS90" s="1"/>
      <c r="AT90" s="1"/>
      <c r="AU90" s="1"/>
      <c r="AV90" s="1"/>
      <c r="AW90" s="1"/>
      <c r="AX90" s="1"/>
      <c r="AY90" s="1"/>
      <c r="AZ90" s="1"/>
    </row>
    <row r="91" spans="1:52" ht="104.25" customHeight="1">
      <c r="A91" s="1"/>
      <c r="B91" s="16"/>
      <c r="C91" s="59">
        <v>2.5</v>
      </c>
      <c r="D91" s="57" t="s">
        <v>245</v>
      </c>
      <c r="E91" s="58"/>
      <c r="F91" s="52"/>
      <c r="G91" s="53"/>
      <c r="H91" s="53"/>
      <c r="I91" s="45"/>
      <c r="J91" s="46"/>
      <c r="K91" s="46"/>
      <c r="L91" s="47"/>
      <c r="M91" s="48"/>
      <c r="N91" s="46"/>
      <c r="O91" s="49"/>
      <c r="P91" s="44"/>
      <c r="Q91" s="62"/>
      <c r="R91" s="53"/>
      <c r="S91" s="53"/>
      <c r="T91" s="53"/>
      <c r="U91" s="53"/>
      <c r="V91" s="56">
        <f>SUM(V92:V107)</f>
        <v>118362.1</v>
      </c>
      <c r="W91" s="56">
        <f>SUM(W92:W107)</f>
        <v>116737</v>
      </c>
      <c r="X91" s="56">
        <f>SUM(X92:X108)</f>
        <v>126944</v>
      </c>
      <c r="Y91" s="56">
        <f>SUM(Y92:Y108)</f>
        <v>145075.49200000003</v>
      </c>
      <c r="Z91" s="56">
        <f>SUM(Z92:Z108)</f>
        <v>145006.292</v>
      </c>
      <c r="AA91" s="56">
        <f>SUM(AA92:AA108)</f>
        <v>145182.92800000004</v>
      </c>
      <c r="AB91" s="56">
        <f>SUM(AB92:AB108)</f>
        <v>174350.60060801</v>
      </c>
      <c r="AC91" s="56"/>
      <c r="AD91" s="5"/>
      <c r="AE91" s="1"/>
      <c r="AF91" s="1"/>
      <c r="AG91" s="1"/>
      <c r="AH91" s="1"/>
      <c r="AI91" s="1"/>
      <c r="AJ91" s="1"/>
      <c r="AK91" s="1"/>
      <c r="AL91" s="1"/>
      <c r="AM91" s="1"/>
      <c r="AN91" s="1"/>
      <c r="AO91" s="1"/>
      <c r="AP91" s="1"/>
      <c r="AQ91" s="1"/>
      <c r="AR91" s="1"/>
      <c r="AS91" s="1"/>
      <c r="AT91" s="1"/>
      <c r="AU91" s="1"/>
      <c r="AV91" s="1"/>
      <c r="AW91" s="1"/>
      <c r="AX91" s="1"/>
      <c r="AY91" s="1"/>
      <c r="AZ91" s="1"/>
    </row>
    <row r="92" spans="1:52" ht="15" customHeight="1">
      <c r="A92" s="63"/>
      <c r="B92" s="71"/>
      <c r="C92" s="72"/>
      <c r="D92" s="73" t="s">
        <v>257</v>
      </c>
      <c r="E92" s="74"/>
      <c r="F92" s="75" t="s">
        <v>258</v>
      </c>
      <c r="G92" s="34"/>
      <c r="H92" s="34"/>
      <c r="I92" s="67"/>
      <c r="J92" s="26"/>
      <c r="K92" s="26"/>
      <c r="L92" s="27"/>
      <c r="M92" s="28"/>
      <c r="N92" s="26"/>
      <c r="O92" s="29"/>
      <c r="P92" s="10"/>
      <c r="Q92" s="68"/>
      <c r="R92" s="34"/>
      <c r="S92" s="34"/>
      <c r="T92" s="34"/>
      <c r="U92" s="34"/>
      <c r="V92" s="70">
        <v>33.4</v>
      </c>
      <c r="W92" s="70">
        <v>33.4</v>
      </c>
      <c r="X92" s="70"/>
      <c r="Y92" s="70"/>
      <c r="Z92" s="70">
        <f>SUM(Y92-1.1)</f>
        <v>-1.1</v>
      </c>
      <c r="AA92" s="70"/>
      <c r="AB92" s="70"/>
      <c r="AC92" s="10"/>
      <c r="AD92" s="5"/>
      <c r="AE92" s="1"/>
      <c r="AF92" s="1"/>
      <c r="AG92" s="1"/>
      <c r="AH92" s="1"/>
      <c r="AI92" s="1"/>
      <c r="AJ92" s="1"/>
      <c r="AK92" s="1"/>
      <c r="AL92" s="1"/>
      <c r="AM92" s="1"/>
      <c r="AN92" s="1"/>
      <c r="AO92" s="1"/>
      <c r="AP92" s="1"/>
      <c r="AQ92" s="1"/>
      <c r="AR92" s="1"/>
      <c r="AS92" s="1"/>
      <c r="AT92" s="1"/>
      <c r="AU92" s="1"/>
      <c r="AV92" s="1"/>
      <c r="AW92" s="1"/>
      <c r="AX92" s="1"/>
      <c r="AY92" s="1"/>
      <c r="AZ92" s="1"/>
    </row>
    <row r="93" spans="1:52" ht="18.75" customHeight="1">
      <c r="A93" s="1"/>
      <c r="B93" s="16"/>
      <c r="C93" s="37"/>
      <c r="D93" s="37" t="s">
        <v>158</v>
      </c>
      <c r="E93" s="39"/>
      <c r="F93" s="39" t="s">
        <v>235</v>
      </c>
      <c r="G93" s="34"/>
      <c r="H93" s="34"/>
      <c r="I93" s="34"/>
      <c r="J93" s="34"/>
      <c r="K93" s="34"/>
      <c r="L93" s="34"/>
      <c r="M93" s="34"/>
      <c r="N93" s="34"/>
      <c r="O93" s="34"/>
      <c r="P93" s="34"/>
      <c r="Q93" s="34"/>
      <c r="R93" s="34"/>
      <c r="S93" s="34"/>
      <c r="T93" s="34"/>
      <c r="U93" s="34"/>
      <c r="V93" s="38">
        <v>40.7</v>
      </c>
      <c r="W93" s="36">
        <v>38.2</v>
      </c>
      <c r="X93" s="38"/>
      <c r="Y93" s="70"/>
      <c r="Z93" s="70"/>
      <c r="AA93" s="70"/>
      <c r="AB93" s="70"/>
      <c r="AC93" s="10"/>
      <c r="AD93" s="5"/>
      <c r="AE93" s="1"/>
      <c r="AF93" s="1"/>
      <c r="AG93" s="1"/>
      <c r="AH93" s="1"/>
      <c r="AI93" s="1"/>
      <c r="AJ93" s="1"/>
      <c r="AK93" s="1"/>
      <c r="AL93" s="1"/>
      <c r="AM93" s="1"/>
      <c r="AN93" s="1"/>
      <c r="AO93" s="1"/>
      <c r="AP93" s="1"/>
      <c r="AQ93" s="1"/>
      <c r="AR93" s="1"/>
      <c r="AS93" s="1"/>
      <c r="AT93" s="1"/>
      <c r="AU93" s="1"/>
      <c r="AV93" s="1"/>
      <c r="AW93" s="1"/>
      <c r="AX93" s="1"/>
      <c r="AY93" s="1"/>
      <c r="AZ93" s="1"/>
    </row>
    <row r="94" spans="1:52" ht="18.75" customHeight="1">
      <c r="A94" s="1"/>
      <c r="B94" s="16"/>
      <c r="C94" s="37"/>
      <c r="D94" s="37" t="s">
        <v>158</v>
      </c>
      <c r="E94" s="39"/>
      <c r="F94" s="39" t="s">
        <v>127</v>
      </c>
      <c r="G94" s="34"/>
      <c r="H94" s="34"/>
      <c r="I94" s="34"/>
      <c r="J94" s="34"/>
      <c r="K94" s="34"/>
      <c r="L94" s="34"/>
      <c r="M94" s="34"/>
      <c r="N94" s="34"/>
      <c r="O94" s="34"/>
      <c r="P94" s="34"/>
      <c r="Q94" s="34"/>
      <c r="R94" s="34"/>
      <c r="S94" s="34"/>
      <c r="T94" s="34"/>
      <c r="U94" s="34"/>
      <c r="V94" s="38"/>
      <c r="W94" s="36"/>
      <c r="X94" s="38">
        <v>20</v>
      </c>
      <c r="Y94" s="70">
        <f>X94*1.143</f>
        <v>22.86</v>
      </c>
      <c r="Z94" s="70"/>
      <c r="AA94" s="70">
        <f>Y94-1.152</f>
        <v>21.708</v>
      </c>
      <c r="AB94" s="70">
        <f aca="true" t="shared" si="11" ref="AB94:AB104">AA94*1.1603</f>
        <v>25.1877924</v>
      </c>
      <c r="AC94" s="10"/>
      <c r="AD94" s="5"/>
      <c r="AE94" s="1"/>
      <c r="AF94" s="1"/>
      <c r="AG94" s="1"/>
      <c r="AH94" s="1"/>
      <c r="AI94" s="1"/>
      <c r="AJ94" s="1"/>
      <c r="AK94" s="1"/>
      <c r="AL94" s="1"/>
      <c r="AM94" s="1"/>
      <c r="AN94" s="1"/>
      <c r="AO94" s="1"/>
      <c r="AP94" s="1"/>
      <c r="AQ94" s="1"/>
      <c r="AR94" s="1"/>
      <c r="AS94" s="1"/>
      <c r="AT94" s="1"/>
      <c r="AU94" s="1"/>
      <c r="AV94" s="1"/>
      <c r="AW94" s="1"/>
      <c r="AX94" s="1"/>
      <c r="AY94" s="1"/>
      <c r="AZ94" s="1"/>
    </row>
    <row r="95" spans="1:52" ht="18.75" customHeight="1">
      <c r="A95" s="1"/>
      <c r="B95" s="16"/>
      <c r="C95" s="37"/>
      <c r="D95" s="37" t="s">
        <v>570</v>
      </c>
      <c r="E95" s="39"/>
      <c r="F95" s="39" t="s">
        <v>571</v>
      </c>
      <c r="G95" s="34"/>
      <c r="H95" s="34"/>
      <c r="I95" s="34"/>
      <c r="J95" s="34"/>
      <c r="K95" s="34"/>
      <c r="L95" s="34"/>
      <c r="M95" s="34"/>
      <c r="N95" s="34"/>
      <c r="O95" s="34"/>
      <c r="P95" s="34"/>
      <c r="Q95" s="34"/>
      <c r="R95" s="34"/>
      <c r="S95" s="34"/>
      <c r="T95" s="34"/>
      <c r="U95" s="34"/>
      <c r="V95" s="38"/>
      <c r="W95" s="36"/>
      <c r="X95" s="38">
        <v>30</v>
      </c>
      <c r="Y95" s="70">
        <f>X95*1.143</f>
        <v>34.29</v>
      </c>
      <c r="Z95" s="70"/>
      <c r="AA95" s="70">
        <f>Y95-1.152</f>
        <v>33.138</v>
      </c>
      <c r="AB95" s="70">
        <f t="shared" si="11"/>
        <v>38.450021400000004</v>
      </c>
      <c r="AC95" s="10"/>
      <c r="AD95" s="5"/>
      <c r="AE95" s="1"/>
      <c r="AF95" s="1"/>
      <c r="AG95" s="1"/>
      <c r="AH95" s="1"/>
      <c r="AI95" s="1"/>
      <c r="AJ95" s="1"/>
      <c r="AK95" s="1"/>
      <c r="AL95" s="1"/>
      <c r="AM95" s="1"/>
      <c r="AN95" s="1"/>
      <c r="AO95" s="1"/>
      <c r="AP95" s="1"/>
      <c r="AQ95" s="1"/>
      <c r="AR95" s="1"/>
      <c r="AS95" s="1"/>
      <c r="AT95" s="1"/>
      <c r="AU95" s="1"/>
      <c r="AV95" s="1"/>
      <c r="AW95" s="1"/>
      <c r="AX95" s="1"/>
      <c r="AY95" s="1"/>
      <c r="AZ95" s="1"/>
    </row>
    <row r="96" spans="1:52" ht="18.75" customHeight="1">
      <c r="A96" s="1"/>
      <c r="B96" s="16"/>
      <c r="C96" s="37"/>
      <c r="D96" s="37" t="s">
        <v>573</v>
      </c>
      <c r="E96" s="39"/>
      <c r="F96" s="39" t="s">
        <v>572</v>
      </c>
      <c r="G96" s="34"/>
      <c r="H96" s="34"/>
      <c r="I96" s="34"/>
      <c r="J96" s="34"/>
      <c r="K96" s="34"/>
      <c r="L96" s="34"/>
      <c r="M96" s="34"/>
      <c r="N96" s="34"/>
      <c r="O96" s="34"/>
      <c r="P96" s="34"/>
      <c r="Q96" s="34"/>
      <c r="R96" s="34"/>
      <c r="S96" s="34"/>
      <c r="T96" s="34"/>
      <c r="U96" s="34"/>
      <c r="V96" s="38"/>
      <c r="W96" s="36"/>
      <c r="X96" s="38">
        <v>50</v>
      </c>
      <c r="Y96" s="70">
        <f>X96*1.143</f>
        <v>57.15</v>
      </c>
      <c r="Z96" s="70"/>
      <c r="AA96" s="70">
        <f>Y96-1.152</f>
        <v>55.998</v>
      </c>
      <c r="AB96" s="70">
        <f t="shared" si="11"/>
        <v>64.9744794</v>
      </c>
      <c r="AC96" s="10"/>
      <c r="AD96" s="5"/>
      <c r="AE96" s="1"/>
      <c r="AF96" s="1"/>
      <c r="AG96" s="1"/>
      <c r="AH96" s="1"/>
      <c r="AI96" s="1"/>
      <c r="AJ96" s="1"/>
      <c r="AK96" s="1"/>
      <c r="AL96" s="1"/>
      <c r="AM96" s="1"/>
      <c r="AN96" s="1"/>
      <c r="AO96" s="1"/>
      <c r="AP96" s="1"/>
      <c r="AQ96" s="1"/>
      <c r="AR96" s="1"/>
      <c r="AS96" s="1"/>
      <c r="AT96" s="1"/>
      <c r="AU96" s="1"/>
      <c r="AV96" s="1"/>
      <c r="AW96" s="1"/>
      <c r="AX96" s="1"/>
      <c r="AY96" s="1"/>
      <c r="AZ96" s="1"/>
    </row>
    <row r="97" spans="1:52" ht="14.25" customHeight="1">
      <c r="A97" s="1"/>
      <c r="B97" s="16"/>
      <c r="C97" s="37"/>
      <c r="D97" s="37" t="s">
        <v>159</v>
      </c>
      <c r="E97" s="39"/>
      <c r="F97" s="39" t="s">
        <v>977</v>
      </c>
      <c r="G97" s="34"/>
      <c r="H97" s="34"/>
      <c r="I97" s="34"/>
      <c r="J97" s="34"/>
      <c r="K97" s="34"/>
      <c r="L97" s="34"/>
      <c r="M97" s="34"/>
      <c r="N97" s="34"/>
      <c r="O97" s="34"/>
      <c r="P97" s="34"/>
      <c r="Q97" s="34"/>
      <c r="R97" s="34"/>
      <c r="S97" s="34"/>
      <c r="T97" s="34"/>
      <c r="U97" s="34"/>
      <c r="V97" s="38">
        <v>9.4</v>
      </c>
      <c r="W97" s="36">
        <v>0</v>
      </c>
      <c r="X97" s="38">
        <v>9.5</v>
      </c>
      <c r="Y97" s="70">
        <f>X97*1.143</f>
        <v>10.8585</v>
      </c>
      <c r="Z97" s="70">
        <f aca="true" t="shared" si="12" ref="Z97:Z107">SUM(Y97-1.1)</f>
        <v>9.7585</v>
      </c>
      <c r="AA97" s="70">
        <f aca="true" t="shared" si="13" ref="AA97:AA104">Y97-1.152</f>
        <v>9.7065</v>
      </c>
      <c r="AB97" s="70">
        <f t="shared" si="11"/>
        <v>11.26245195</v>
      </c>
      <c r="AC97" s="10"/>
      <c r="AD97" s="5"/>
      <c r="AE97" s="1"/>
      <c r="AF97" s="1"/>
      <c r="AG97" s="1"/>
      <c r="AH97" s="1"/>
      <c r="AI97" s="1"/>
      <c r="AJ97" s="1"/>
      <c r="AK97" s="1"/>
      <c r="AL97" s="1"/>
      <c r="AM97" s="1"/>
      <c r="AN97" s="1"/>
      <c r="AO97" s="1"/>
      <c r="AP97" s="1"/>
      <c r="AQ97" s="1"/>
      <c r="AR97" s="1"/>
      <c r="AS97" s="1"/>
      <c r="AT97" s="1"/>
      <c r="AU97" s="1"/>
      <c r="AV97" s="1"/>
      <c r="AW97" s="1"/>
      <c r="AX97" s="1"/>
      <c r="AY97" s="1"/>
      <c r="AZ97" s="1"/>
    </row>
    <row r="98" spans="1:52" ht="14.25" customHeight="1">
      <c r="A98" s="1"/>
      <c r="B98" s="16"/>
      <c r="C98" s="37"/>
      <c r="D98" s="37" t="s">
        <v>838</v>
      </c>
      <c r="E98" s="39"/>
      <c r="F98" s="39" t="s">
        <v>978</v>
      </c>
      <c r="G98" s="34"/>
      <c r="H98" s="34"/>
      <c r="I98" s="34"/>
      <c r="J98" s="34"/>
      <c r="K98" s="34"/>
      <c r="L98" s="34"/>
      <c r="M98" s="34"/>
      <c r="N98" s="34"/>
      <c r="O98" s="34"/>
      <c r="P98" s="34"/>
      <c r="Q98" s="34"/>
      <c r="R98" s="34"/>
      <c r="S98" s="34"/>
      <c r="T98" s="34"/>
      <c r="U98" s="34"/>
      <c r="V98" s="38">
        <v>10100</v>
      </c>
      <c r="W98" s="36">
        <v>10100</v>
      </c>
      <c r="X98" s="38"/>
      <c r="Y98" s="70"/>
      <c r="Z98" s="70"/>
      <c r="AA98" s="70"/>
      <c r="AB98" s="70"/>
      <c r="AC98" s="10"/>
      <c r="AD98" s="5"/>
      <c r="AE98" s="1"/>
      <c r="AF98" s="1"/>
      <c r="AG98" s="1"/>
      <c r="AH98" s="1"/>
      <c r="AI98" s="1"/>
      <c r="AJ98" s="1"/>
      <c r="AK98" s="1"/>
      <c r="AL98" s="1"/>
      <c r="AM98" s="1"/>
      <c r="AN98" s="1"/>
      <c r="AO98" s="1"/>
      <c r="AP98" s="1"/>
      <c r="AQ98" s="1"/>
      <c r="AR98" s="1"/>
      <c r="AS98" s="1"/>
      <c r="AT98" s="1"/>
      <c r="AU98" s="1"/>
      <c r="AV98" s="1"/>
      <c r="AW98" s="1"/>
      <c r="AX98" s="1"/>
      <c r="AY98" s="1"/>
      <c r="AZ98" s="1"/>
    </row>
    <row r="99" spans="1:52" ht="14.25" customHeight="1">
      <c r="A99" s="1"/>
      <c r="B99" s="16"/>
      <c r="C99" s="37"/>
      <c r="D99" s="37" t="s">
        <v>839</v>
      </c>
      <c r="E99" s="39"/>
      <c r="F99" s="39" t="s">
        <v>978</v>
      </c>
      <c r="G99" s="34"/>
      <c r="H99" s="34"/>
      <c r="I99" s="34"/>
      <c r="J99" s="34"/>
      <c r="K99" s="34"/>
      <c r="L99" s="34"/>
      <c r="M99" s="34"/>
      <c r="N99" s="34"/>
      <c r="O99" s="34"/>
      <c r="P99" s="34"/>
      <c r="Q99" s="34"/>
      <c r="R99" s="34"/>
      <c r="S99" s="34"/>
      <c r="T99" s="34"/>
      <c r="U99" s="34"/>
      <c r="V99" s="38">
        <v>130</v>
      </c>
      <c r="W99" s="36">
        <v>130</v>
      </c>
      <c r="X99" s="38"/>
      <c r="Y99" s="70"/>
      <c r="Z99" s="70"/>
      <c r="AA99" s="70"/>
      <c r="AB99" s="70"/>
      <c r="AC99" s="10"/>
      <c r="AD99" s="5"/>
      <c r="AE99" s="1"/>
      <c r="AF99" s="1"/>
      <c r="AG99" s="1"/>
      <c r="AH99" s="1"/>
      <c r="AI99" s="1"/>
      <c r="AJ99" s="1"/>
      <c r="AK99" s="1"/>
      <c r="AL99" s="1"/>
      <c r="AM99" s="1"/>
      <c r="AN99" s="1"/>
      <c r="AO99" s="1"/>
      <c r="AP99" s="1"/>
      <c r="AQ99" s="1"/>
      <c r="AR99" s="1"/>
      <c r="AS99" s="1"/>
      <c r="AT99" s="1"/>
      <c r="AU99" s="1"/>
      <c r="AV99" s="1"/>
      <c r="AW99" s="1"/>
      <c r="AX99" s="1"/>
      <c r="AY99" s="1"/>
      <c r="AZ99" s="1"/>
    </row>
    <row r="100" spans="1:52" ht="14.25" customHeight="1">
      <c r="A100" s="1"/>
      <c r="B100" s="16"/>
      <c r="C100" s="37"/>
      <c r="D100" s="37" t="s">
        <v>840</v>
      </c>
      <c r="E100" s="39"/>
      <c r="F100" s="39" t="s">
        <v>978</v>
      </c>
      <c r="G100" s="34"/>
      <c r="H100" s="34"/>
      <c r="I100" s="34"/>
      <c r="J100" s="34"/>
      <c r="K100" s="34"/>
      <c r="L100" s="34"/>
      <c r="M100" s="34"/>
      <c r="N100" s="34"/>
      <c r="O100" s="34"/>
      <c r="P100" s="34"/>
      <c r="Q100" s="34"/>
      <c r="R100" s="34"/>
      <c r="S100" s="34"/>
      <c r="T100" s="34"/>
      <c r="U100" s="34"/>
      <c r="V100" s="38">
        <v>500</v>
      </c>
      <c r="W100" s="36">
        <v>500</v>
      </c>
      <c r="X100" s="38"/>
      <c r="Y100" s="70"/>
      <c r="Z100" s="70"/>
      <c r="AA100" s="70"/>
      <c r="AB100" s="70"/>
      <c r="AC100" s="10"/>
      <c r="AD100" s="5"/>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4.25" customHeight="1">
      <c r="A101" s="1"/>
      <c r="B101" s="16"/>
      <c r="C101" s="37"/>
      <c r="D101" s="37" t="s">
        <v>841</v>
      </c>
      <c r="E101" s="39"/>
      <c r="F101" s="39" t="s">
        <v>239</v>
      </c>
      <c r="G101" s="34"/>
      <c r="H101" s="34"/>
      <c r="I101" s="34"/>
      <c r="J101" s="34"/>
      <c r="K101" s="34"/>
      <c r="L101" s="34"/>
      <c r="M101" s="34"/>
      <c r="N101" s="34"/>
      <c r="O101" s="34"/>
      <c r="P101" s="34"/>
      <c r="Q101" s="34"/>
      <c r="R101" s="34"/>
      <c r="S101" s="34"/>
      <c r="T101" s="34"/>
      <c r="U101" s="34"/>
      <c r="V101" s="38">
        <v>78215.8</v>
      </c>
      <c r="W101" s="36">
        <v>78215.8</v>
      </c>
      <c r="X101" s="38">
        <v>117753.1</v>
      </c>
      <c r="Y101" s="70">
        <f>X101*1.143</f>
        <v>134591.79330000002</v>
      </c>
      <c r="Z101" s="70">
        <f t="shared" si="12"/>
        <v>134590.6933</v>
      </c>
      <c r="AA101" s="70">
        <f t="shared" si="13"/>
        <v>134590.64130000002</v>
      </c>
      <c r="AB101" s="70">
        <v>162100.5</v>
      </c>
      <c r="AC101" s="10"/>
      <c r="AD101" s="5"/>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4.25" customHeight="1">
      <c r="A102" s="1"/>
      <c r="B102" s="16"/>
      <c r="C102" s="37"/>
      <c r="D102" s="37" t="s">
        <v>842</v>
      </c>
      <c r="E102" s="39"/>
      <c r="F102" s="39" t="s">
        <v>242</v>
      </c>
      <c r="G102" s="34"/>
      <c r="H102" s="34"/>
      <c r="I102" s="34"/>
      <c r="J102" s="34"/>
      <c r="K102" s="34"/>
      <c r="L102" s="34"/>
      <c r="M102" s="34"/>
      <c r="N102" s="34"/>
      <c r="O102" s="34"/>
      <c r="P102" s="34"/>
      <c r="Q102" s="34"/>
      <c r="R102" s="34"/>
      <c r="S102" s="34"/>
      <c r="T102" s="34"/>
      <c r="U102" s="34"/>
      <c r="V102" s="78">
        <v>9000</v>
      </c>
      <c r="W102" s="36">
        <v>9000</v>
      </c>
      <c r="X102" s="38"/>
      <c r="Y102" s="70"/>
      <c r="Z102" s="70">
        <f t="shared" si="12"/>
        <v>-1.1</v>
      </c>
      <c r="AA102" s="70"/>
      <c r="AB102" s="70"/>
      <c r="AC102" s="10"/>
      <c r="AD102" s="5"/>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4.25" customHeight="1">
      <c r="A103" s="1"/>
      <c r="B103" s="16"/>
      <c r="C103" s="37"/>
      <c r="D103" s="37" t="s">
        <v>843</v>
      </c>
      <c r="E103" s="37"/>
      <c r="F103" s="37">
        <v>1003</v>
      </c>
      <c r="G103" s="34"/>
      <c r="H103" s="34"/>
      <c r="I103" s="34"/>
      <c r="J103" s="34"/>
      <c r="K103" s="34"/>
      <c r="L103" s="34"/>
      <c r="M103" s="34"/>
      <c r="N103" s="34"/>
      <c r="O103" s="34"/>
      <c r="P103" s="34"/>
      <c r="Q103" s="34"/>
      <c r="R103" s="34"/>
      <c r="S103" s="34"/>
      <c r="T103" s="34"/>
      <c r="U103" s="34"/>
      <c r="V103" s="38">
        <v>11605.8</v>
      </c>
      <c r="W103" s="36">
        <v>11345.7</v>
      </c>
      <c r="X103" s="38">
        <v>639</v>
      </c>
      <c r="Y103" s="70">
        <f>X103*1.143</f>
        <v>730.3770000000001</v>
      </c>
      <c r="Z103" s="70">
        <f t="shared" si="12"/>
        <v>729.277</v>
      </c>
      <c r="AA103" s="70">
        <f t="shared" si="13"/>
        <v>729.225</v>
      </c>
      <c r="AB103" s="70">
        <f t="shared" si="11"/>
        <v>846.1197675000001</v>
      </c>
      <c r="AC103" s="10"/>
      <c r="AD103" s="5"/>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4.25" customHeight="1">
      <c r="A104" s="1"/>
      <c r="B104" s="16"/>
      <c r="C104" s="37"/>
      <c r="D104" s="37" t="s">
        <v>844</v>
      </c>
      <c r="E104" s="37"/>
      <c r="F104" s="37">
        <v>1102</v>
      </c>
      <c r="G104" s="34"/>
      <c r="H104" s="34"/>
      <c r="I104" s="34"/>
      <c r="J104" s="34"/>
      <c r="K104" s="34"/>
      <c r="L104" s="34"/>
      <c r="M104" s="34"/>
      <c r="N104" s="34"/>
      <c r="O104" s="34"/>
      <c r="P104" s="34"/>
      <c r="Q104" s="34"/>
      <c r="R104" s="34"/>
      <c r="S104" s="34"/>
      <c r="T104" s="34"/>
      <c r="U104" s="34"/>
      <c r="V104" s="38"/>
      <c r="W104" s="36"/>
      <c r="X104" s="38">
        <v>7942.4</v>
      </c>
      <c r="Y104" s="70">
        <f>X104*1.143</f>
        <v>9078.163199999999</v>
      </c>
      <c r="Z104" s="70">
        <f t="shared" si="12"/>
        <v>9077.063199999999</v>
      </c>
      <c r="AA104" s="70">
        <f t="shared" si="13"/>
        <v>9077.011199999999</v>
      </c>
      <c r="AB104" s="70">
        <f t="shared" si="11"/>
        <v>10532.05609536</v>
      </c>
      <c r="AC104" s="10"/>
      <c r="AD104" s="5"/>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4.25" customHeight="1">
      <c r="A105" s="1"/>
      <c r="B105" s="16"/>
      <c r="C105" s="37"/>
      <c r="D105" s="37" t="s">
        <v>845</v>
      </c>
      <c r="E105" s="37"/>
      <c r="F105" s="37">
        <v>1101</v>
      </c>
      <c r="G105" s="34"/>
      <c r="H105" s="34"/>
      <c r="I105" s="34"/>
      <c r="J105" s="34"/>
      <c r="K105" s="34"/>
      <c r="L105" s="34"/>
      <c r="M105" s="34"/>
      <c r="N105" s="34"/>
      <c r="O105" s="34"/>
      <c r="P105" s="34"/>
      <c r="Q105" s="34"/>
      <c r="R105" s="34"/>
      <c r="S105" s="34"/>
      <c r="T105" s="34"/>
      <c r="U105" s="34"/>
      <c r="V105" s="38">
        <v>630</v>
      </c>
      <c r="W105" s="36">
        <v>630</v>
      </c>
      <c r="X105" s="38"/>
      <c r="Y105" s="70"/>
      <c r="Z105" s="70">
        <f t="shared" si="12"/>
        <v>-1.1</v>
      </c>
      <c r="AA105" s="70"/>
      <c r="AB105" s="70"/>
      <c r="AC105" s="10"/>
      <c r="AD105" s="5"/>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4.25" customHeight="1">
      <c r="A106" s="1"/>
      <c r="B106" s="16"/>
      <c r="C106" s="37"/>
      <c r="D106" s="37" t="s">
        <v>259</v>
      </c>
      <c r="E106" s="37"/>
      <c r="F106" s="37">
        <v>1101</v>
      </c>
      <c r="G106" s="34"/>
      <c r="H106" s="34"/>
      <c r="I106" s="34"/>
      <c r="J106" s="34"/>
      <c r="K106" s="34"/>
      <c r="L106" s="34"/>
      <c r="M106" s="34"/>
      <c r="N106" s="34"/>
      <c r="O106" s="34"/>
      <c r="P106" s="34"/>
      <c r="Q106" s="34"/>
      <c r="R106" s="34"/>
      <c r="S106" s="34"/>
      <c r="T106" s="34"/>
      <c r="U106" s="34"/>
      <c r="V106" s="38">
        <v>399.9</v>
      </c>
      <c r="W106" s="36">
        <v>399.9</v>
      </c>
      <c r="X106" s="38"/>
      <c r="Y106" s="70"/>
      <c r="Z106" s="70">
        <f t="shared" si="12"/>
        <v>-1.1</v>
      </c>
      <c r="AA106" s="70"/>
      <c r="AB106" s="70"/>
      <c r="AC106" s="10"/>
      <c r="AD106" s="5"/>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4.25" customHeight="1">
      <c r="A107" s="1"/>
      <c r="B107" s="16"/>
      <c r="C107" s="37"/>
      <c r="D107" s="37" t="s">
        <v>160</v>
      </c>
      <c r="E107" s="37"/>
      <c r="F107" s="37">
        <v>1102</v>
      </c>
      <c r="G107" s="34"/>
      <c r="H107" s="34"/>
      <c r="I107" s="34"/>
      <c r="J107" s="34"/>
      <c r="K107" s="34"/>
      <c r="L107" s="34"/>
      <c r="M107" s="34"/>
      <c r="N107" s="34"/>
      <c r="O107" s="34"/>
      <c r="P107" s="34"/>
      <c r="Q107" s="34"/>
      <c r="R107" s="34"/>
      <c r="S107" s="34"/>
      <c r="T107" s="34"/>
      <c r="U107" s="34"/>
      <c r="V107" s="38">
        <v>7697.1</v>
      </c>
      <c r="W107" s="36">
        <v>6344</v>
      </c>
      <c r="X107" s="38"/>
      <c r="Y107" s="70"/>
      <c r="Z107" s="70">
        <f t="shared" si="12"/>
        <v>-1.1</v>
      </c>
      <c r="AA107" s="70"/>
      <c r="AB107" s="70"/>
      <c r="AC107" s="10"/>
      <c r="AD107" s="5"/>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4.25" customHeight="1">
      <c r="A108" s="1"/>
      <c r="B108" s="16"/>
      <c r="C108" s="37"/>
      <c r="D108" s="77" t="s">
        <v>837</v>
      </c>
      <c r="E108" s="9"/>
      <c r="F108" s="39">
        <v>1104</v>
      </c>
      <c r="G108" s="34"/>
      <c r="H108" s="34"/>
      <c r="I108" s="34"/>
      <c r="J108" s="34"/>
      <c r="K108" s="34"/>
      <c r="L108" s="34"/>
      <c r="M108" s="34"/>
      <c r="N108" s="34"/>
      <c r="O108" s="34"/>
      <c r="P108" s="34"/>
      <c r="Q108" s="34"/>
      <c r="R108" s="34"/>
      <c r="S108" s="34"/>
      <c r="T108" s="34"/>
      <c r="U108" s="34"/>
      <c r="V108" s="38"/>
      <c r="W108" s="36"/>
      <c r="X108" s="38">
        <v>500</v>
      </c>
      <c r="Y108" s="36">
        <f>SUM(X108*1.1)</f>
        <v>550</v>
      </c>
      <c r="Z108" s="36">
        <f>SUM(Y108*1.1)</f>
        <v>605</v>
      </c>
      <c r="AA108" s="36">
        <f>SUM(Z108*1.1)</f>
        <v>665.5</v>
      </c>
      <c r="AB108" s="36">
        <f>SUM(AA108*1.1)</f>
        <v>732.0500000000001</v>
      </c>
      <c r="AC108" s="10"/>
      <c r="AD108" s="5"/>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25.5">
      <c r="A109" s="1"/>
      <c r="B109" s="17"/>
      <c r="C109" s="40"/>
      <c r="D109" s="60" t="s">
        <v>748</v>
      </c>
      <c r="E109" s="61"/>
      <c r="F109" s="44"/>
      <c r="G109" s="44"/>
      <c r="H109" s="44"/>
      <c r="I109" s="44"/>
      <c r="J109" s="44"/>
      <c r="K109" s="44"/>
      <c r="L109" s="44"/>
      <c r="M109" s="44"/>
      <c r="N109" s="44"/>
      <c r="O109" s="44"/>
      <c r="P109" s="44"/>
      <c r="Q109" s="44"/>
      <c r="R109" s="44"/>
      <c r="S109" s="44"/>
      <c r="T109" s="44"/>
      <c r="U109" s="44"/>
      <c r="V109" s="56">
        <f>SUM(V10+V16+V24+V29+V30+V36+V38+V43+V49+V51+V57+V58+V66+V73+V86+V91+V59+V35)</f>
        <v>384823.1</v>
      </c>
      <c r="W109" s="56">
        <f aca="true" t="shared" si="14" ref="W109:AB109">SUM(W10+W16+W24+W29+W30+W36+W38+W43+W49+W51+W57+W58+W66+W73+W86+W91+W59+W35)</f>
        <v>381649.39999999997</v>
      </c>
      <c r="X109" s="56">
        <f>SUM(X91+X90)</f>
        <v>463368.9</v>
      </c>
      <c r="Y109" s="56">
        <f t="shared" si="14"/>
        <v>486792.755</v>
      </c>
      <c r="Z109" s="56">
        <f t="shared" si="14"/>
        <v>417811.224719</v>
      </c>
      <c r="AA109" s="56">
        <f t="shared" si="14"/>
        <v>547447.4469488171</v>
      </c>
      <c r="AB109" s="56">
        <f t="shared" si="14"/>
        <v>609620.914114608</v>
      </c>
      <c r="AC109" s="44"/>
      <c r="AD109" s="5"/>
      <c r="AE109" s="1"/>
      <c r="AF109" s="1" t="s">
        <v>749</v>
      </c>
      <c r="AG109" s="1" t="s">
        <v>750</v>
      </c>
      <c r="AH109" s="1" t="s">
        <v>751</v>
      </c>
      <c r="AI109" s="1" t="s">
        <v>752</v>
      </c>
      <c r="AJ109" s="1" t="s">
        <v>753</v>
      </c>
      <c r="AK109" s="1" t="s">
        <v>754</v>
      </c>
      <c r="AL109" s="1" t="s">
        <v>755</v>
      </c>
      <c r="AM109" s="1" t="s">
        <v>756</v>
      </c>
      <c r="AN109" s="1" t="s">
        <v>757</v>
      </c>
      <c r="AO109" s="1" t="s">
        <v>758</v>
      </c>
      <c r="AP109" s="1" t="s">
        <v>759</v>
      </c>
      <c r="AQ109" s="1" t="s">
        <v>760</v>
      </c>
      <c r="AR109" s="1" t="s">
        <v>761</v>
      </c>
      <c r="AS109" s="1" t="s">
        <v>762</v>
      </c>
      <c r="AT109" s="1" t="s">
        <v>763</v>
      </c>
      <c r="AU109" s="1" t="s">
        <v>89</v>
      </c>
      <c r="AV109" s="1" t="s">
        <v>90</v>
      </c>
      <c r="AW109" s="1"/>
      <c r="AX109" s="1"/>
      <c r="AY109" s="1"/>
      <c r="AZ109" s="1"/>
    </row>
    <row r="110" spans="1:52" ht="13.5" customHeight="1">
      <c r="A110" s="1"/>
      <c r="B110" s="1"/>
      <c r="C110" s="83"/>
      <c r="D110" s="83"/>
      <c r="E110" s="83"/>
      <c r="F110" s="83"/>
      <c r="G110" s="83"/>
      <c r="H110" s="83"/>
      <c r="I110" s="83"/>
      <c r="J110" s="83"/>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63" t="s">
        <v>248</v>
      </c>
      <c r="F111" s="63"/>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t="s">
        <v>249</v>
      </c>
      <c r="F112" s="1"/>
      <c r="G112" s="1"/>
      <c r="H112" s="1"/>
      <c r="I112" s="1"/>
      <c r="J112" s="1"/>
      <c r="K112" s="1"/>
      <c r="L112" s="1"/>
      <c r="M112" s="1"/>
      <c r="N112" s="1"/>
      <c r="O112" s="1"/>
      <c r="P112" s="1"/>
      <c r="Q112" s="1"/>
      <c r="R112" s="1"/>
      <c r="S112" s="1"/>
      <c r="T112" s="1"/>
      <c r="U112" s="1"/>
      <c r="V112" s="1"/>
      <c r="W112" s="1" t="s">
        <v>250</v>
      </c>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76"/>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c r="W123"/>
      <c r="X123"/>
      <c r="Y123"/>
      <c r="Z123"/>
      <c r="AA123"/>
      <c r="AB12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c r="W124"/>
      <c r="X124"/>
      <c r="Y124"/>
      <c r="Z124"/>
      <c r="AA124"/>
      <c r="AB124"/>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c r="W125"/>
      <c r="X125"/>
      <c r="Y125"/>
      <c r="Z125"/>
      <c r="AA125"/>
      <c r="AB125"/>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c r="W126"/>
      <c r="X126"/>
      <c r="Y126"/>
      <c r="Z126"/>
      <c r="AA126"/>
      <c r="AB126"/>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c r="W127"/>
      <c r="X127"/>
      <c r="Y127"/>
      <c r="Z127"/>
      <c r="AA127"/>
      <c r="AB127"/>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c r="W128"/>
      <c r="X128"/>
      <c r="Y128"/>
      <c r="Z128"/>
      <c r="AA128"/>
      <c r="AB128"/>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c r="W129"/>
      <c r="X129"/>
      <c r="Y129"/>
      <c r="Z129"/>
      <c r="AA129"/>
      <c r="AB129"/>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c r="W130"/>
      <c r="X130"/>
      <c r="Y130"/>
      <c r="Z130"/>
      <c r="AA130"/>
      <c r="AB130"/>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c r="W131"/>
      <c r="X131"/>
      <c r="Y131"/>
      <c r="Z131"/>
      <c r="AA131"/>
      <c r="AB131"/>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c r="W132"/>
      <c r="X132"/>
      <c r="Y132"/>
      <c r="Z132"/>
      <c r="AA132"/>
      <c r="AB132"/>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c r="W133"/>
      <c r="X133"/>
      <c r="Y133"/>
      <c r="Z133"/>
      <c r="AA133"/>
      <c r="AB13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c r="W134"/>
      <c r="X134"/>
      <c r="Y134"/>
      <c r="Z134"/>
      <c r="AA134"/>
      <c r="AB134"/>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c r="W135"/>
      <c r="X135"/>
      <c r="Y135"/>
      <c r="Z135"/>
      <c r="AA135"/>
      <c r="AB135"/>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c r="W136"/>
      <c r="X136"/>
      <c r="Y136"/>
      <c r="Z136"/>
      <c r="AA136"/>
      <c r="AB136"/>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c r="W137"/>
      <c r="X137"/>
      <c r="Y137"/>
      <c r="Z137"/>
      <c r="AA137"/>
      <c r="AB137"/>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c r="W138"/>
      <c r="X138"/>
      <c r="Y138"/>
      <c r="Z138"/>
      <c r="AA138"/>
      <c r="AB138"/>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c r="W139"/>
      <c r="X139"/>
      <c r="Y139"/>
      <c r="Z139"/>
      <c r="AA139"/>
      <c r="AB139"/>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c r="W140"/>
      <c r="X140"/>
      <c r="Y140"/>
      <c r="Z140"/>
      <c r="AA140"/>
      <c r="AB140"/>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c r="W141"/>
      <c r="X141"/>
      <c r="Y141"/>
      <c r="Z141"/>
      <c r="AA141"/>
      <c r="AB141"/>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c r="W142"/>
      <c r="X142"/>
      <c r="Y142"/>
      <c r="Z142"/>
      <c r="AA142"/>
      <c r="AB142"/>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c r="W143"/>
      <c r="X143"/>
      <c r="Y143"/>
      <c r="Z143"/>
      <c r="AA143"/>
      <c r="AB1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c r="W144"/>
      <c r="X144"/>
      <c r="Y144"/>
      <c r="Z144"/>
      <c r="AA144"/>
      <c r="AB144"/>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c r="W145"/>
      <c r="X145"/>
      <c r="Y145"/>
      <c r="Z145"/>
      <c r="AA145"/>
      <c r="AB145"/>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c r="W146"/>
      <c r="X146"/>
      <c r="Y146"/>
      <c r="Z146"/>
      <c r="AA146"/>
      <c r="AB146"/>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c r="W147"/>
      <c r="X147"/>
      <c r="Y147"/>
      <c r="Z147"/>
      <c r="AA147"/>
      <c r="AB147"/>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c r="W148"/>
      <c r="X148"/>
      <c r="Y148"/>
      <c r="Z148"/>
      <c r="AA148"/>
      <c r="AB148"/>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c r="W149"/>
      <c r="X149"/>
      <c r="Y149"/>
      <c r="Z149"/>
      <c r="AA149"/>
      <c r="AB149"/>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c r="W150"/>
      <c r="X150"/>
      <c r="Y150"/>
      <c r="Z150"/>
      <c r="AA150"/>
      <c r="AB150"/>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c r="W151"/>
      <c r="X151"/>
      <c r="Y151"/>
      <c r="Z151"/>
      <c r="AA151"/>
      <c r="AB151"/>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c r="W152"/>
      <c r="X152"/>
      <c r="Y152"/>
      <c r="Z152"/>
      <c r="AA152"/>
      <c r="AB152"/>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c r="W153"/>
      <c r="X153"/>
      <c r="Y153"/>
      <c r="Z153"/>
      <c r="AA153"/>
      <c r="AB15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c r="W154"/>
      <c r="X154"/>
      <c r="Y154"/>
      <c r="Z154"/>
      <c r="AA154"/>
      <c r="AB154"/>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c r="W155"/>
      <c r="X155"/>
      <c r="Y155"/>
      <c r="Z155"/>
      <c r="AA155"/>
      <c r="AB155"/>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c r="W156"/>
      <c r="X156"/>
      <c r="Y156"/>
      <c r="Z156"/>
      <c r="AA156"/>
      <c r="AB156"/>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c r="W157"/>
      <c r="X157"/>
      <c r="Y157"/>
      <c r="Z157"/>
      <c r="AA157"/>
      <c r="AB157"/>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c r="W158"/>
      <c r="X158"/>
      <c r="Y158"/>
      <c r="Z158"/>
      <c r="AA158"/>
      <c r="AB158"/>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c r="W159"/>
      <c r="X159"/>
      <c r="Y159"/>
      <c r="Z159"/>
      <c r="AA159"/>
      <c r="AB159"/>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c r="W160"/>
      <c r="X160"/>
      <c r="Y160"/>
      <c r="Z160"/>
      <c r="AA160"/>
      <c r="AB160"/>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c r="W161"/>
      <c r="X161"/>
      <c r="Y161"/>
      <c r="Z161"/>
      <c r="AA161"/>
      <c r="AB161"/>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c r="W162"/>
      <c r="X162"/>
      <c r="Y162"/>
      <c r="Z162"/>
      <c r="AA162"/>
      <c r="AB162"/>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c r="W163"/>
      <c r="X163"/>
      <c r="Y163"/>
      <c r="Z163"/>
      <c r="AA163"/>
      <c r="AB16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c r="W164"/>
      <c r="X164"/>
      <c r="Y164"/>
      <c r="Z164"/>
      <c r="AA164"/>
      <c r="AB164"/>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c r="W165"/>
      <c r="X165"/>
      <c r="Y165"/>
      <c r="Z165"/>
      <c r="AA165"/>
      <c r="AB165"/>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c r="W166"/>
      <c r="X166"/>
      <c r="Y166"/>
      <c r="Z166"/>
      <c r="AA166"/>
      <c r="AB166"/>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c r="W167"/>
      <c r="X167"/>
      <c r="Y167"/>
      <c r="Z167"/>
      <c r="AA167"/>
      <c r="AB167"/>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c r="W168"/>
      <c r="X168"/>
      <c r="Y168"/>
      <c r="Z168"/>
      <c r="AA168"/>
      <c r="AB168"/>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c r="W169"/>
      <c r="X169"/>
      <c r="Y169"/>
      <c r="Z169"/>
      <c r="AA169"/>
      <c r="AB169"/>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c r="W170"/>
      <c r="X170"/>
      <c r="Y170"/>
      <c r="Z170"/>
      <c r="AA170"/>
      <c r="AB170"/>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c r="W171"/>
      <c r="X171"/>
      <c r="Y171"/>
      <c r="Z171"/>
      <c r="AA171"/>
      <c r="AB171"/>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c r="W172"/>
      <c r="X172"/>
      <c r="Y172"/>
      <c r="Z172"/>
      <c r="AA172"/>
      <c r="AB172"/>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c r="W173"/>
      <c r="X173"/>
      <c r="Y173"/>
      <c r="Z173"/>
      <c r="AA173"/>
      <c r="AB17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c r="W174"/>
      <c r="X174"/>
      <c r="Y174"/>
      <c r="Z174"/>
      <c r="AA174"/>
      <c r="AB174"/>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c r="W175"/>
      <c r="X175"/>
      <c r="Y175"/>
      <c r="Z175"/>
      <c r="AA175"/>
      <c r="AB175"/>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c r="W176"/>
      <c r="X176"/>
      <c r="Y176"/>
      <c r="Z176"/>
      <c r="AA176"/>
      <c r="AB176"/>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c r="W177"/>
      <c r="X177"/>
      <c r="Y177"/>
      <c r="Z177"/>
      <c r="AA177"/>
      <c r="AB177"/>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c r="W178"/>
      <c r="X178"/>
      <c r="Y178"/>
      <c r="Z178"/>
      <c r="AA178"/>
      <c r="AB178"/>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c r="W179"/>
      <c r="X179"/>
      <c r="Y179"/>
      <c r="Z179"/>
      <c r="AA179"/>
      <c r="AB179"/>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c r="W180"/>
      <c r="X180"/>
      <c r="Y180"/>
      <c r="Z180"/>
      <c r="AA180"/>
      <c r="AB180"/>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c r="W181"/>
      <c r="X181"/>
      <c r="Y181"/>
      <c r="Z181"/>
      <c r="AA181"/>
      <c r="AB181"/>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c r="Y182"/>
      <c r="Z182"/>
      <c r="AA182"/>
      <c r="AB182"/>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c r="Y183"/>
      <c r="Z183"/>
      <c r="AA183"/>
      <c r="AB18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c r="Y184"/>
      <c r="Z184"/>
      <c r="AA184"/>
      <c r="AB184"/>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c r="Y185"/>
      <c r="Z185"/>
      <c r="AA185"/>
      <c r="AB185"/>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c r="Y186"/>
      <c r="Z186"/>
      <c r="AA186"/>
      <c r="AB186"/>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c r="Y187"/>
      <c r="Z187"/>
      <c r="AA187"/>
      <c r="AB187"/>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c r="Y188"/>
      <c r="Z188"/>
      <c r="AA188"/>
      <c r="AB188"/>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c r="Y189"/>
      <c r="Z189"/>
      <c r="AA189"/>
      <c r="AB189"/>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c r="Y190"/>
      <c r="Z190"/>
      <c r="AA190"/>
      <c r="AB190"/>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c r="Y191"/>
      <c r="Z191"/>
      <c r="AA191"/>
      <c r="AB191"/>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c r="Y192"/>
      <c r="Z192"/>
      <c r="AA192"/>
      <c r="AB192"/>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c r="Y193"/>
      <c r="Z193"/>
      <c r="AA193"/>
      <c r="AB19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c r="Y194"/>
      <c r="Z194"/>
      <c r="AA194"/>
      <c r="AB194"/>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c r="Y195"/>
      <c r="Z195"/>
      <c r="AA195"/>
      <c r="AB195"/>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c r="Y196"/>
      <c r="Z196"/>
      <c r="AA196"/>
      <c r="AB196"/>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c r="Y197"/>
      <c r="Z197"/>
      <c r="AA197"/>
      <c r="AB197"/>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c r="Y198"/>
      <c r="Z198"/>
      <c r="AA198"/>
      <c r="AB198"/>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c r="Y199"/>
      <c r="Z199"/>
      <c r="AA199"/>
      <c r="AB199"/>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c r="Y200"/>
      <c r="Z200"/>
      <c r="AA200"/>
      <c r="AB200"/>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c r="Y201"/>
      <c r="Z201"/>
      <c r="AA201"/>
      <c r="AB201"/>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c r="Y202"/>
      <c r="Z202"/>
      <c r="AA202"/>
      <c r="AB202"/>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c r="Y203"/>
      <c r="Z203"/>
      <c r="AA203"/>
      <c r="AB20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c r="Y204"/>
      <c r="Z204"/>
      <c r="AA204"/>
      <c r="AB204"/>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c r="Y205"/>
      <c r="Z205"/>
      <c r="AA205"/>
      <c r="AB205"/>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c r="Y206"/>
      <c r="Z206"/>
      <c r="AA206"/>
      <c r="AB206"/>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c r="Y207"/>
      <c r="Z207"/>
      <c r="AA207"/>
      <c r="AB207"/>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c r="Y208"/>
      <c r="Z208"/>
      <c r="AA208"/>
      <c r="AB208"/>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c r="Y209"/>
      <c r="Z209"/>
      <c r="AA209"/>
      <c r="AB209"/>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c r="Y210"/>
      <c r="Z210"/>
      <c r="AA210"/>
      <c r="AB210"/>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c r="Y211"/>
      <c r="Z211"/>
      <c r="AA211"/>
      <c r="AB211"/>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c r="Y212"/>
      <c r="Z212"/>
      <c r="AA212"/>
      <c r="AB212"/>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c r="Y213"/>
      <c r="Z213"/>
      <c r="AA213"/>
      <c r="AB21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c r="Y214"/>
      <c r="Z214"/>
      <c r="AA214"/>
      <c r="AB214"/>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c r="Y215"/>
      <c r="Z215"/>
      <c r="AA215"/>
      <c r="AB215"/>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c r="Y216"/>
      <c r="Z216"/>
      <c r="AA216"/>
      <c r="AB216"/>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c r="Y217"/>
      <c r="Z217"/>
      <c r="AA217"/>
      <c r="AB217"/>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c r="Y218"/>
      <c r="Z218"/>
      <c r="AA218"/>
      <c r="AB218"/>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c r="Y219"/>
      <c r="Z219"/>
      <c r="AA219"/>
      <c r="AB219"/>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c r="Y220"/>
      <c r="Z220"/>
      <c r="AA220"/>
      <c r="AB220"/>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c r="Y221"/>
      <c r="Z221"/>
      <c r="AA221"/>
      <c r="AB221"/>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c r="Y222"/>
      <c r="Z222"/>
      <c r="AA222"/>
      <c r="AB222"/>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c r="Y223"/>
      <c r="Z223"/>
      <c r="AA223"/>
      <c r="AB22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c r="Y224"/>
      <c r="Z224"/>
      <c r="AA224"/>
      <c r="AB224"/>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c r="Y225"/>
      <c r="Z225"/>
      <c r="AA225"/>
      <c r="AB225"/>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c r="Y226"/>
      <c r="Z226"/>
      <c r="AA226"/>
      <c r="AB226"/>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c r="Y227"/>
      <c r="Z227"/>
      <c r="AA227"/>
      <c r="AB227"/>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c r="Y228"/>
      <c r="Z228"/>
      <c r="AA228"/>
      <c r="AB228"/>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c r="Y229"/>
      <c r="Z229"/>
      <c r="AA229"/>
      <c r="AB229"/>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c r="Y230"/>
      <c r="Z230"/>
      <c r="AA230"/>
      <c r="AB230"/>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c r="Y231"/>
      <c r="Z231"/>
      <c r="AA231"/>
      <c r="AB231"/>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c r="Y232"/>
      <c r="Z232"/>
      <c r="AA232"/>
      <c r="AB232"/>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c r="Y233"/>
      <c r="Z233"/>
      <c r="AA233"/>
      <c r="AB23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c r="Y234"/>
      <c r="Z234"/>
      <c r="AA234"/>
      <c r="AB234"/>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c r="Y235"/>
      <c r="Z235"/>
      <c r="AA235"/>
      <c r="AB235"/>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c r="Y236"/>
      <c r="Z236"/>
      <c r="AA236"/>
      <c r="AB236"/>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c r="Y237"/>
      <c r="Z237"/>
      <c r="AA237"/>
      <c r="AB237"/>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c r="Y238"/>
      <c r="Z238"/>
      <c r="AA238"/>
      <c r="AB238"/>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c r="Y239"/>
      <c r="Z239"/>
      <c r="AA239"/>
      <c r="AB239"/>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c r="Y240"/>
      <c r="Z240"/>
      <c r="AA240"/>
      <c r="AB240"/>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c r="Y241"/>
      <c r="Z241"/>
      <c r="AA241"/>
      <c r="AB241"/>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c r="Y242"/>
      <c r="Z242"/>
      <c r="AA242"/>
      <c r="AB242"/>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c r="Y243"/>
      <c r="Z243"/>
      <c r="AA243"/>
      <c r="AB2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c r="Y244"/>
      <c r="Z244"/>
      <c r="AA244"/>
      <c r="AB244"/>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c r="Y245"/>
      <c r="Z245"/>
      <c r="AA245"/>
      <c r="AB245"/>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c r="Y246"/>
      <c r="Z246"/>
      <c r="AA246"/>
      <c r="AB246"/>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c r="Y247"/>
      <c r="Z247"/>
      <c r="AA247"/>
      <c r="AB247"/>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c r="Y248"/>
      <c r="Z248"/>
      <c r="AA248"/>
      <c r="AB248"/>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c r="Y249"/>
      <c r="Z249"/>
      <c r="AA249"/>
      <c r="AB249"/>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c r="Y250"/>
      <c r="Z250"/>
      <c r="AA250"/>
      <c r="AB250"/>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c r="Y251"/>
      <c r="Z251"/>
      <c r="AA251"/>
      <c r="AB251"/>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c r="Y252"/>
      <c r="Z252"/>
      <c r="AA252"/>
      <c r="AB252"/>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c r="Y253"/>
      <c r="Z253"/>
      <c r="AA253"/>
      <c r="AB25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c r="Y254"/>
      <c r="Z254"/>
      <c r="AA254"/>
      <c r="AB254"/>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c r="Y255"/>
      <c r="Z255"/>
      <c r="AA255"/>
      <c r="AB255"/>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c r="Y256"/>
      <c r="Z256"/>
      <c r="AA256"/>
      <c r="AB256"/>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c r="Y257"/>
      <c r="Z257"/>
      <c r="AA257"/>
      <c r="AB257"/>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c r="Y258"/>
      <c r="Z258"/>
      <c r="AA258"/>
      <c r="AB258"/>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c r="Y259"/>
      <c r="Z259"/>
      <c r="AA259"/>
      <c r="AB259"/>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c r="Y260"/>
      <c r="Z260"/>
      <c r="AA260"/>
      <c r="AB260"/>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c r="Y261"/>
      <c r="Z261"/>
      <c r="AA261"/>
      <c r="AB261"/>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c r="Y262"/>
      <c r="Z262"/>
      <c r="AA262"/>
      <c r="AB262"/>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c r="Y263"/>
      <c r="Z263"/>
      <c r="AA263"/>
      <c r="AB26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c r="Y264"/>
      <c r="Z264"/>
      <c r="AA264"/>
      <c r="AB264"/>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c r="Y265"/>
      <c r="Z265"/>
      <c r="AA265"/>
      <c r="AB265"/>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c r="Y266"/>
      <c r="Z266"/>
      <c r="AA266"/>
      <c r="AB266"/>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c r="Y267"/>
      <c r="Z267"/>
      <c r="AA267"/>
      <c r="AB267"/>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c r="Y268"/>
      <c r="Z268"/>
      <c r="AA268"/>
      <c r="AB268"/>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c r="Y269"/>
      <c r="Z269"/>
      <c r="AA269"/>
      <c r="AB269"/>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c r="Y270"/>
      <c r="Z270"/>
      <c r="AA270"/>
      <c r="AB270"/>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c r="Y271"/>
      <c r="Z271"/>
      <c r="AA271"/>
      <c r="AB271"/>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c r="Y272"/>
      <c r="Z272"/>
      <c r="AA272"/>
      <c r="AB272"/>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c r="Y273"/>
      <c r="Z273"/>
      <c r="AA273"/>
      <c r="AB27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c r="Y274"/>
      <c r="Z274"/>
      <c r="AA274"/>
      <c r="AB274"/>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c r="Y275"/>
      <c r="Z275"/>
      <c r="AA275"/>
      <c r="AB275"/>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c r="Y276"/>
      <c r="Z276"/>
      <c r="AA276"/>
      <c r="AB276"/>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c r="Y277"/>
      <c r="Z277"/>
      <c r="AA277"/>
      <c r="AB277"/>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c r="Y278"/>
      <c r="Z278"/>
      <c r="AA278"/>
      <c r="AB278"/>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c r="Y279"/>
      <c r="Z279"/>
      <c r="AA279"/>
      <c r="AB279"/>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c r="Y280"/>
      <c r="Z280"/>
      <c r="AA280"/>
      <c r="AB280"/>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c r="Y281"/>
      <c r="Z281"/>
      <c r="AA281"/>
      <c r="AB281"/>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c r="Y282"/>
      <c r="Z282"/>
      <c r="AA282"/>
      <c r="AB282"/>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c r="Y283"/>
      <c r="Z283"/>
      <c r="AA283"/>
      <c r="AB28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c r="Y284"/>
      <c r="Z284"/>
      <c r="AA284"/>
      <c r="AB284"/>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c r="Y285"/>
      <c r="Z285"/>
      <c r="AA285"/>
      <c r="AB285"/>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c r="Y286"/>
      <c r="Z286"/>
      <c r="AA286"/>
      <c r="AB286"/>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c r="Y287"/>
      <c r="Z287"/>
      <c r="AA287"/>
      <c r="AB287"/>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c r="Y288"/>
      <c r="Z288"/>
      <c r="AA288"/>
      <c r="AB288"/>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c r="Y289"/>
      <c r="Z289"/>
      <c r="AA289"/>
      <c r="AB289"/>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c r="Y290"/>
      <c r="Z290"/>
      <c r="AA290"/>
      <c r="AB290"/>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c r="Y291"/>
      <c r="Z291"/>
      <c r="AA291"/>
      <c r="AB291"/>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c r="Y292"/>
      <c r="Z292"/>
      <c r="AA292"/>
      <c r="AB292"/>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c r="Y293"/>
      <c r="Z293"/>
      <c r="AA293"/>
      <c r="AB29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c r="Y294"/>
      <c r="Z294"/>
      <c r="AA294"/>
      <c r="AB294"/>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c r="Y295"/>
      <c r="Z295"/>
      <c r="AA295"/>
      <c r="AB295"/>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c r="Y296"/>
      <c r="Z296"/>
      <c r="AA296"/>
      <c r="AB296"/>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c r="Y297"/>
      <c r="Z297"/>
      <c r="AA297"/>
      <c r="AB297"/>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c r="Y298"/>
      <c r="Z298"/>
      <c r="AA298"/>
      <c r="AB298"/>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c r="Y299"/>
      <c r="Z299"/>
      <c r="AA299"/>
      <c r="AB299"/>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c r="Y300"/>
      <c r="Z300"/>
      <c r="AA300"/>
      <c r="AB300"/>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c r="Y301"/>
      <c r="Z301"/>
      <c r="AA301"/>
      <c r="AB301"/>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c r="Y302"/>
      <c r="Z302"/>
      <c r="AA302"/>
      <c r="AB302"/>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c r="Y303"/>
      <c r="Z303"/>
      <c r="AA303"/>
      <c r="AB30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c r="Y304"/>
      <c r="Z304"/>
      <c r="AA304"/>
      <c r="AB304"/>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c r="Y305"/>
      <c r="Z305"/>
      <c r="AA305"/>
      <c r="AB305"/>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c r="Y306"/>
      <c r="Z306"/>
      <c r="AA306"/>
      <c r="AB306"/>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c r="Y307"/>
      <c r="Z307"/>
      <c r="AA307"/>
      <c r="AB307"/>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c r="Y308"/>
      <c r="Z308"/>
      <c r="AA308"/>
      <c r="AB308"/>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c r="Y309"/>
      <c r="Z309"/>
      <c r="AA309"/>
      <c r="AB309"/>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c r="Y310"/>
      <c r="Z310"/>
      <c r="AA310"/>
      <c r="AB310"/>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c r="Y311"/>
      <c r="Z311"/>
      <c r="AA311"/>
      <c r="AB311"/>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c r="Y312"/>
      <c r="Z312"/>
      <c r="AA312"/>
      <c r="AB312"/>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c r="Y313"/>
      <c r="Z313"/>
      <c r="AA313"/>
      <c r="AB31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c r="Y314"/>
      <c r="Z314"/>
      <c r="AA314"/>
      <c r="AB314"/>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c r="Y315"/>
      <c r="Z315"/>
      <c r="AA315"/>
      <c r="AB315"/>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c r="Y316"/>
      <c r="Z316"/>
      <c r="AA316"/>
      <c r="AB316"/>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c r="Y317"/>
      <c r="Z317"/>
      <c r="AA317"/>
      <c r="AB317"/>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c r="Y318"/>
      <c r="Z318"/>
      <c r="AA318"/>
      <c r="AB318"/>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c r="Y319"/>
      <c r="Z319"/>
      <c r="AA319"/>
      <c r="AB319"/>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c r="Y320"/>
      <c r="Z320"/>
      <c r="AA320"/>
      <c r="AB320"/>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c r="Y321"/>
      <c r="Z321"/>
      <c r="AA321"/>
      <c r="AB321"/>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c r="Y322"/>
      <c r="Z322"/>
      <c r="AA322"/>
      <c r="AB322"/>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c r="Y323"/>
      <c r="Z323"/>
      <c r="AA323"/>
      <c r="AB32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c r="Y324"/>
      <c r="Z324"/>
      <c r="AA324"/>
      <c r="AB324"/>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c r="Y325"/>
      <c r="Z325"/>
      <c r="AA325"/>
      <c r="AB325"/>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c r="Y326"/>
      <c r="Z326"/>
      <c r="AA326"/>
      <c r="AB326"/>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c r="Y327"/>
      <c r="Z327"/>
      <c r="AA327"/>
      <c r="AB327"/>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c r="Y328"/>
      <c r="Z328"/>
      <c r="AA328"/>
      <c r="AB328"/>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c r="Y329"/>
      <c r="Z329"/>
      <c r="AA329"/>
      <c r="AB329"/>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c r="Y330"/>
      <c r="Z330"/>
      <c r="AA330"/>
      <c r="AB330"/>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c r="Y331"/>
      <c r="Z331"/>
      <c r="AA331"/>
      <c r="AB331"/>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c r="Y332"/>
      <c r="Z332"/>
      <c r="AA332"/>
      <c r="AB332"/>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c r="Y333"/>
      <c r="Z333"/>
      <c r="AA333"/>
      <c r="AB33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c r="Y334"/>
      <c r="Z334"/>
      <c r="AA334"/>
      <c r="AB334"/>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c r="Y335"/>
      <c r="Z335"/>
      <c r="AA335"/>
      <c r="AB335"/>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c r="Y336"/>
      <c r="Z336"/>
      <c r="AA336"/>
      <c r="AB336"/>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c r="Y337"/>
      <c r="Z337"/>
      <c r="AA337"/>
      <c r="AB337"/>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c r="Y338"/>
      <c r="Z338"/>
      <c r="AA338"/>
      <c r="AB338"/>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c r="Y339"/>
      <c r="Z339"/>
      <c r="AA339"/>
      <c r="AB339"/>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c r="Y340"/>
      <c r="Z340"/>
      <c r="AA340"/>
      <c r="AB340"/>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c r="Y341"/>
      <c r="Z341"/>
      <c r="AA341"/>
      <c r="AB341"/>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c r="Y342"/>
      <c r="Z342"/>
      <c r="AA342"/>
      <c r="AB342"/>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c r="Y343"/>
      <c r="Z343"/>
      <c r="AA343"/>
      <c r="AB3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c r="Y344"/>
      <c r="Z344"/>
      <c r="AA344"/>
      <c r="AB344"/>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c r="Y345"/>
      <c r="Z345"/>
      <c r="AA345"/>
      <c r="AB345"/>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c r="Y346"/>
      <c r="Z346"/>
      <c r="AA346"/>
      <c r="AB346"/>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c r="Y347"/>
      <c r="Z347"/>
      <c r="AA347"/>
      <c r="AB347"/>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c r="Y348"/>
      <c r="Z348"/>
      <c r="AA348"/>
      <c r="AB348"/>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c r="Y349"/>
      <c r="Z349"/>
      <c r="AA349"/>
      <c r="AB349"/>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c r="Y350"/>
      <c r="Z350"/>
      <c r="AA350"/>
      <c r="AB350"/>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c r="Y351"/>
      <c r="Z351"/>
      <c r="AA351"/>
      <c r="AB351"/>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c r="Y352"/>
      <c r="Z352"/>
      <c r="AA352"/>
      <c r="AB352"/>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c r="Y353"/>
      <c r="Z353"/>
      <c r="AA353"/>
      <c r="AB35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c r="Y354"/>
      <c r="Z354"/>
      <c r="AA354"/>
      <c r="AB354"/>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c r="Y355"/>
      <c r="Z355"/>
      <c r="AA355"/>
      <c r="AB355"/>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c r="Y356"/>
      <c r="Z356"/>
      <c r="AA356"/>
      <c r="AB356"/>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c r="Y357"/>
      <c r="Z357"/>
      <c r="AA357"/>
      <c r="AB357"/>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c r="Y358"/>
      <c r="Z358"/>
      <c r="AA358"/>
      <c r="AB358"/>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c r="Y359"/>
      <c r="Z359"/>
      <c r="AA359"/>
      <c r="AB359"/>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c r="Y360"/>
      <c r="Z360"/>
      <c r="AA360"/>
      <c r="AB360"/>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c r="Y361"/>
      <c r="Z361"/>
      <c r="AA361"/>
      <c r="AB361"/>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c r="Y362"/>
      <c r="Z362"/>
      <c r="AA362"/>
      <c r="AB362"/>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c r="Y363"/>
      <c r="Z363"/>
      <c r="AA363"/>
      <c r="AB36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c r="Y364"/>
      <c r="Z364"/>
      <c r="AA364"/>
      <c r="AB364"/>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c r="Y365"/>
      <c r="Z365"/>
      <c r="AA365"/>
      <c r="AB365"/>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c r="Y366"/>
      <c r="Z366"/>
      <c r="AA366"/>
      <c r="AB366"/>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c r="Y367"/>
      <c r="Z367"/>
      <c r="AA367"/>
      <c r="AB367"/>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c r="Y368"/>
      <c r="Z368"/>
      <c r="AA368"/>
      <c r="AB368"/>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c r="Y369"/>
      <c r="Z369"/>
      <c r="AA369"/>
      <c r="AB369"/>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c r="Y370"/>
      <c r="Z370"/>
      <c r="AA370"/>
      <c r="AB370"/>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c r="Y371"/>
      <c r="Z371"/>
      <c r="AA371"/>
      <c r="AB371"/>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c r="Y372"/>
      <c r="Z372"/>
      <c r="AA372"/>
      <c r="AB372"/>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c r="Y373"/>
      <c r="Z373"/>
      <c r="AA373"/>
      <c r="AB37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c r="Y374"/>
      <c r="Z374"/>
      <c r="AA374"/>
      <c r="AB374"/>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c r="Y375"/>
      <c r="Z375"/>
      <c r="AA375"/>
      <c r="AB375"/>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c r="Y376"/>
      <c r="Z376"/>
      <c r="AA376"/>
      <c r="AB376"/>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c r="Y377"/>
      <c r="Z377"/>
      <c r="AA377"/>
      <c r="AB377"/>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c r="Y378"/>
      <c r="Z378"/>
      <c r="AA378"/>
      <c r="AB378"/>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c r="Y379"/>
      <c r="Z379"/>
      <c r="AA379"/>
      <c r="AB379"/>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c r="Y380"/>
      <c r="Z380"/>
      <c r="AA380"/>
      <c r="AB380"/>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c r="Y381"/>
      <c r="Z381"/>
      <c r="AA381"/>
      <c r="AB381"/>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c r="Y382"/>
      <c r="Z382"/>
      <c r="AA382"/>
      <c r="AB382"/>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c r="Y383"/>
      <c r="Z383"/>
      <c r="AA383"/>
      <c r="AB38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c r="Y384"/>
      <c r="Z384"/>
      <c r="AA384"/>
      <c r="AB384"/>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c r="Y385"/>
      <c r="Z385"/>
      <c r="AA385"/>
      <c r="AB385"/>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c r="Y386"/>
      <c r="Z386"/>
      <c r="AA386"/>
      <c r="AB386"/>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c r="Y387"/>
      <c r="Z387"/>
      <c r="AA387"/>
      <c r="AB387"/>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c r="Y388"/>
      <c r="Z388"/>
      <c r="AA388"/>
      <c r="AB388"/>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c r="Y389"/>
      <c r="Z389"/>
      <c r="AA389"/>
      <c r="AB389"/>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c r="Y390"/>
      <c r="Z390"/>
      <c r="AA390"/>
      <c r="AB390"/>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c r="Y391"/>
      <c r="Z391"/>
      <c r="AA391"/>
      <c r="AB391"/>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c r="Y392"/>
      <c r="Z392"/>
      <c r="AA392"/>
      <c r="AB392"/>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c r="Y393"/>
      <c r="Z393"/>
      <c r="AA393"/>
      <c r="AB39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c r="Y394"/>
      <c r="Z394"/>
      <c r="AA394"/>
      <c r="AB394"/>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c r="Y395"/>
      <c r="Z395"/>
      <c r="AA395"/>
      <c r="AB395"/>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c r="Y396"/>
      <c r="Z396"/>
      <c r="AA396"/>
      <c r="AB396"/>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c r="Y397"/>
      <c r="Z397"/>
      <c r="AA397"/>
      <c r="AB397"/>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c r="Y398"/>
      <c r="Z398"/>
      <c r="AA398"/>
      <c r="AB398"/>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c r="Y399"/>
      <c r="Z399"/>
      <c r="AA399"/>
      <c r="AB399"/>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c r="Y400"/>
      <c r="Z400"/>
      <c r="AA400"/>
      <c r="AB400"/>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c r="Y401"/>
      <c r="Z401"/>
      <c r="AA401"/>
      <c r="AB401"/>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c r="Y402"/>
      <c r="Z402"/>
      <c r="AA402"/>
      <c r="AB402"/>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c r="Y403"/>
      <c r="Z403"/>
      <c r="AA403"/>
      <c r="AB40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c r="Y404"/>
      <c r="Z404"/>
      <c r="AA404"/>
      <c r="AB404"/>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c r="Y405"/>
      <c r="Z405"/>
      <c r="AA405"/>
      <c r="AB405"/>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c r="Y406"/>
      <c r="Z406"/>
      <c r="AA406"/>
      <c r="AB406"/>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c r="W407"/>
      <c r="X407"/>
      <c r="Y407"/>
      <c r="Z407"/>
      <c r="AA407"/>
      <c r="AB407"/>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c r="W408"/>
      <c r="X408"/>
      <c r="Y408"/>
      <c r="Z408"/>
      <c r="AA408"/>
      <c r="AB408"/>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c r="W409"/>
      <c r="X409"/>
      <c r="Y409"/>
      <c r="Z409"/>
      <c r="AA409"/>
      <c r="AB409"/>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c r="W410"/>
      <c r="X410"/>
      <c r="Y410"/>
      <c r="Z410"/>
      <c r="AA410"/>
      <c r="AB410"/>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c r="W411"/>
      <c r="X411"/>
      <c r="Y411"/>
      <c r="Z411"/>
      <c r="AA411"/>
      <c r="AB411"/>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c r="W412"/>
      <c r="X412"/>
      <c r="Y412"/>
      <c r="Z412"/>
      <c r="AA412"/>
      <c r="AB412"/>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c r="W413"/>
      <c r="X413"/>
      <c r="Y413"/>
      <c r="Z413"/>
      <c r="AA413"/>
      <c r="AB41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c r="W414"/>
      <c r="X414"/>
      <c r="Y414"/>
      <c r="Z414"/>
      <c r="AA414"/>
      <c r="AB414"/>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c r="W415"/>
      <c r="X415"/>
      <c r="Y415"/>
      <c r="Z415"/>
      <c r="AA415"/>
      <c r="AB415"/>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c r="W416"/>
      <c r="X416"/>
      <c r="Y416"/>
      <c r="Z416"/>
      <c r="AA416"/>
      <c r="AB416"/>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c r="W417"/>
      <c r="X417"/>
      <c r="Y417"/>
      <c r="Z417"/>
      <c r="AA417"/>
      <c r="AB417"/>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c r="W418"/>
      <c r="X418"/>
      <c r="Y418"/>
      <c r="Z418"/>
      <c r="AA418"/>
      <c r="AB418"/>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c r="W419"/>
      <c r="X419"/>
      <c r="Y419"/>
      <c r="Z419"/>
      <c r="AA419"/>
      <c r="AB419"/>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c r="W420"/>
      <c r="X420"/>
      <c r="Y420"/>
      <c r="Z420"/>
      <c r="AA420"/>
      <c r="AB420"/>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c r="W421"/>
      <c r="X421"/>
      <c r="Y421"/>
      <c r="Z421"/>
      <c r="AA421"/>
      <c r="AB421"/>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c r="W422"/>
      <c r="X422"/>
      <c r="Y422"/>
      <c r="Z422"/>
      <c r="AA422"/>
      <c r="AB422"/>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c r="W423"/>
      <c r="X423"/>
      <c r="Y423"/>
      <c r="Z423"/>
      <c r="AA423"/>
      <c r="AB42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c r="W424"/>
      <c r="X424"/>
      <c r="Y424"/>
      <c r="Z424"/>
      <c r="AA424"/>
      <c r="AB424"/>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c r="W425"/>
      <c r="X425"/>
      <c r="Y425"/>
      <c r="Z425"/>
      <c r="AA425"/>
      <c r="AB425"/>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c r="W426"/>
      <c r="X426"/>
      <c r="Y426"/>
      <c r="Z426"/>
      <c r="AA426"/>
      <c r="AB426"/>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c r="W427"/>
      <c r="X427"/>
      <c r="Y427"/>
      <c r="Z427"/>
      <c r="AA427"/>
      <c r="AB427"/>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c r="W428"/>
      <c r="X428"/>
      <c r="Y428"/>
      <c r="Z428"/>
      <c r="AA428"/>
      <c r="AB428"/>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c r="W429"/>
      <c r="X429"/>
      <c r="Y429"/>
      <c r="Z429"/>
      <c r="AA429"/>
      <c r="AB429"/>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c r="W430"/>
      <c r="X430"/>
      <c r="Y430"/>
      <c r="Z430"/>
      <c r="AA430"/>
      <c r="AB430"/>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c r="W431"/>
      <c r="X431"/>
      <c r="Y431"/>
      <c r="Z431"/>
      <c r="AA431"/>
      <c r="AB431"/>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c r="W432"/>
      <c r="X432"/>
      <c r="Y432"/>
      <c r="Z432"/>
      <c r="AA432"/>
      <c r="AB432"/>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c r="W433"/>
      <c r="X433"/>
      <c r="Y433"/>
      <c r="Z433"/>
      <c r="AA433"/>
      <c r="AB43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c r="W434"/>
      <c r="X434"/>
      <c r="Y434"/>
      <c r="Z434"/>
      <c r="AA434"/>
      <c r="AB434"/>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c r="W435"/>
      <c r="X435"/>
      <c r="Y435"/>
      <c r="Z435"/>
      <c r="AA435"/>
      <c r="AB435"/>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c r="W436"/>
      <c r="X436"/>
      <c r="Y436"/>
      <c r="Z436"/>
      <c r="AA436"/>
      <c r="AB436"/>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c r="W437"/>
      <c r="X437"/>
      <c r="Y437"/>
      <c r="Z437"/>
      <c r="AA437"/>
      <c r="AB437"/>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c r="W438"/>
      <c r="X438"/>
      <c r="Y438"/>
      <c r="Z438"/>
      <c r="AA438"/>
      <c r="AB438"/>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c r="W439"/>
      <c r="X439"/>
      <c r="Y439"/>
      <c r="Z439"/>
      <c r="AA439"/>
      <c r="AB439"/>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c r="W440"/>
      <c r="X440"/>
      <c r="Y440"/>
      <c r="Z440"/>
      <c r="AA440"/>
      <c r="AB440"/>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c r="W441"/>
      <c r="X441"/>
      <c r="Y441"/>
      <c r="Z441"/>
      <c r="AA441"/>
      <c r="AB441"/>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c r="W442"/>
      <c r="X442"/>
      <c r="Y442"/>
      <c r="Z442"/>
      <c r="AA442"/>
      <c r="AB442"/>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c r="W443"/>
      <c r="X443"/>
      <c r="Y443"/>
      <c r="Z443"/>
      <c r="AA443"/>
      <c r="AB4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c r="W444"/>
      <c r="X444"/>
      <c r="Y444"/>
      <c r="Z444"/>
      <c r="AA444"/>
      <c r="AB444"/>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c r="W445"/>
      <c r="X445"/>
      <c r="Y445"/>
      <c r="Z445"/>
      <c r="AA445"/>
      <c r="AB445"/>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c r="W446"/>
      <c r="X446"/>
      <c r="Y446"/>
      <c r="Z446"/>
      <c r="AA446"/>
      <c r="AB446"/>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c r="W447"/>
      <c r="X447"/>
      <c r="Y447"/>
      <c r="Z447"/>
      <c r="AA447"/>
      <c r="AB447"/>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c r="W448"/>
      <c r="X448"/>
      <c r="Y448"/>
      <c r="Z448"/>
      <c r="AA448"/>
      <c r="AB448"/>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c r="W449"/>
      <c r="X449"/>
      <c r="Y449"/>
      <c r="Z449"/>
      <c r="AA449"/>
      <c r="AB449"/>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c r="W450"/>
      <c r="X450"/>
      <c r="Y450"/>
      <c r="Z450"/>
      <c r="AA450"/>
      <c r="AB450"/>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c r="W451"/>
      <c r="X451"/>
      <c r="Y451"/>
      <c r="Z451"/>
      <c r="AA451"/>
      <c r="AB451"/>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c r="W452"/>
      <c r="X452"/>
      <c r="Y452"/>
      <c r="Z452"/>
      <c r="AA452"/>
      <c r="AB452"/>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c r="W453"/>
      <c r="X453"/>
      <c r="Y453"/>
      <c r="Z453"/>
      <c r="AA453"/>
      <c r="AB45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c r="G454"/>
      <c r="H454"/>
      <c r="I454"/>
      <c r="J454"/>
      <c r="K454"/>
      <c r="L454"/>
      <c r="M454"/>
      <c r="N454"/>
      <c r="O454"/>
      <c r="P454"/>
      <c r="Q454"/>
      <c r="R454"/>
      <c r="S454"/>
      <c r="T454"/>
      <c r="U454"/>
      <c r="V454"/>
      <c r="W454"/>
      <c r="X454"/>
      <c r="Y454"/>
      <c r="Z454"/>
      <c r="AA454"/>
      <c r="AB454"/>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c r="G455"/>
      <c r="H455"/>
      <c r="I455"/>
      <c r="J455"/>
      <c r="K455"/>
      <c r="L455"/>
      <c r="M455"/>
      <c r="N455"/>
      <c r="O455"/>
      <c r="P455"/>
      <c r="Q455"/>
      <c r="R455"/>
      <c r="S455"/>
      <c r="T455"/>
      <c r="U455"/>
      <c r="V455"/>
      <c r="W455"/>
      <c r="X455"/>
      <c r="Y455"/>
      <c r="Z455"/>
      <c r="AA455"/>
      <c r="AB455"/>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c r="G456"/>
      <c r="H456"/>
      <c r="I456"/>
      <c r="J456"/>
      <c r="K456"/>
      <c r="L456"/>
      <c r="M456"/>
      <c r="N456"/>
      <c r="O456"/>
      <c r="P456"/>
      <c r="Q456"/>
      <c r="R456"/>
      <c r="S456"/>
      <c r="T456"/>
      <c r="U456"/>
      <c r="V456"/>
      <c r="W456"/>
      <c r="X456"/>
      <c r="Y456"/>
      <c r="Z456"/>
      <c r="AA456"/>
      <c r="AB456"/>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c r="G457"/>
      <c r="H457"/>
      <c r="I457"/>
      <c r="J457"/>
      <c r="K457"/>
      <c r="L457"/>
      <c r="M457"/>
      <c r="N457"/>
      <c r="O457"/>
      <c r="P457"/>
      <c r="Q457"/>
      <c r="R457"/>
      <c r="S457"/>
      <c r="T457"/>
      <c r="U457"/>
      <c r="V457"/>
      <c r="W457"/>
      <c r="X457"/>
      <c r="Y457"/>
      <c r="Z457"/>
      <c r="AA457"/>
      <c r="AB457"/>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c r="G458"/>
      <c r="H458"/>
      <c r="I458"/>
      <c r="J458"/>
      <c r="K458"/>
      <c r="L458"/>
      <c r="M458"/>
      <c r="N458"/>
      <c r="O458"/>
      <c r="P458"/>
      <c r="Q458"/>
      <c r="R458"/>
      <c r="S458"/>
      <c r="T458"/>
      <c r="U458"/>
      <c r="V458"/>
      <c r="W458"/>
      <c r="X458"/>
      <c r="Y458"/>
      <c r="Z458"/>
      <c r="AA458"/>
      <c r="AB458"/>
      <c r="AC458"/>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c r="G459"/>
      <c r="H459"/>
      <c r="I459"/>
      <c r="J459"/>
      <c r="K459"/>
      <c r="L459"/>
      <c r="M459"/>
      <c r="N459"/>
      <c r="O459"/>
      <c r="P459"/>
      <c r="Q459"/>
      <c r="R459"/>
      <c r="S459"/>
      <c r="T459"/>
      <c r="U459"/>
      <c r="V459"/>
      <c r="W459"/>
      <c r="X459"/>
      <c r="Y459"/>
      <c r="Z459"/>
      <c r="AA459"/>
      <c r="AB459"/>
      <c r="AC4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c r="G460"/>
      <c r="H460"/>
      <c r="I460"/>
      <c r="J460"/>
      <c r="K460"/>
      <c r="L460"/>
      <c r="M460"/>
      <c r="N460"/>
      <c r="O460"/>
      <c r="P460"/>
      <c r="Q460"/>
      <c r="R460"/>
      <c r="S460"/>
      <c r="T460"/>
      <c r="U460"/>
      <c r="V460"/>
      <c r="W460"/>
      <c r="X460"/>
      <c r="Y460"/>
      <c r="Z460"/>
      <c r="AA460"/>
      <c r="AB460"/>
      <c r="AC460"/>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c r="G461"/>
      <c r="H461"/>
      <c r="I461"/>
      <c r="J461"/>
      <c r="K461"/>
      <c r="L461"/>
      <c r="M461"/>
      <c r="N461"/>
      <c r="O461"/>
      <c r="P461"/>
      <c r="Q461"/>
      <c r="R461"/>
      <c r="S461"/>
      <c r="T461"/>
      <c r="U461"/>
      <c r="V461"/>
      <c r="W461"/>
      <c r="X461"/>
      <c r="Y461"/>
      <c r="Z461"/>
      <c r="AA461"/>
      <c r="AB461"/>
      <c r="AC46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c r="G462"/>
      <c r="H462"/>
      <c r="I462"/>
      <c r="J462"/>
      <c r="K462"/>
      <c r="L462"/>
      <c r="M462"/>
      <c r="N462"/>
      <c r="O462"/>
      <c r="P462"/>
      <c r="Q462"/>
      <c r="R462"/>
      <c r="S462"/>
      <c r="T462"/>
      <c r="U462"/>
      <c r="V462"/>
      <c r="W462"/>
      <c r="X462"/>
      <c r="Y462"/>
      <c r="Z462"/>
      <c r="AA462"/>
      <c r="AB462"/>
      <c r="AC46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6:29" ht="12.75">
      <c r="F463"/>
      <c r="G463"/>
      <c r="H463"/>
      <c r="I463"/>
      <c r="J463"/>
      <c r="K463"/>
      <c r="L463"/>
      <c r="M463"/>
      <c r="N463"/>
      <c r="O463"/>
      <c r="P463"/>
      <c r="Q463"/>
      <c r="R463"/>
      <c r="S463"/>
      <c r="T463"/>
      <c r="U463"/>
      <c r="V463"/>
      <c r="W463"/>
      <c r="X463"/>
      <c r="Y463"/>
      <c r="Z463"/>
      <c r="AA463"/>
      <c r="AB463"/>
      <c r="AC463"/>
    </row>
    <row r="464" spans="6:29" ht="12.75">
      <c r="F464"/>
      <c r="G464"/>
      <c r="H464"/>
      <c r="I464"/>
      <c r="J464"/>
      <c r="K464"/>
      <c r="L464"/>
      <c r="M464"/>
      <c r="N464"/>
      <c r="O464"/>
      <c r="P464"/>
      <c r="Q464"/>
      <c r="R464"/>
      <c r="S464"/>
      <c r="T464"/>
      <c r="U464"/>
      <c r="V464"/>
      <c r="W464"/>
      <c r="X464"/>
      <c r="Y464"/>
      <c r="Z464"/>
      <c r="AA464"/>
      <c r="AB464"/>
      <c r="AC464"/>
    </row>
    <row r="465" spans="6:29" ht="12.75">
      <c r="F465"/>
      <c r="G465"/>
      <c r="H465"/>
      <c r="I465"/>
      <c r="J465"/>
      <c r="K465"/>
      <c r="L465"/>
      <c r="M465"/>
      <c r="N465"/>
      <c r="O465"/>
      <c r="P465"/>
      <c r="Q465"/>
      <c r="R465"/>
      <c r="S465"/>
      <c r="T465"/>
      <c r="U465"/>
      <c r="V465"/>
      <c r="W465"/>
      <c r="X465"/>
      <c r="Y465"/>
      <c r="Z465"/>
      <c r="AA465"/>
      <c r="AB465"/>
      <c r="AC465"/>
    </row>
    <row r="466" spans="6:29" ht="12.75">
      <c r="F466"/>
      <c r="G466"/>
      <c r="H466"/>
      <c r="I466"/>
      <c r="J466"/>
      <c r="K466"/>
      <c r="L466"/>
      <c r="M466"/>
      <c r="N466"/>
      <c r="O466"/>
      <c r="P466"/>
      <c r="Q466"/>
      <c r="R466"/>
      <c r="S466"/>
      <c r="T466"/>
      <c r="U466"/>
      <c r="V466"/>
      <c r="W466"/>
      <c r="X466"/>
      <c r="Y466"/>
      <c r="Z466"/>
      <c r="AA466"/>
      <c r="AB466"/>
      <c r="AC466"/>
    </row>
    <row r="467" spans="6:29" ht="12.75">
      <c r="F467"/>
      <c r="G467"/>
      <c r="H467"/>
      <c r="I467"/>
      <c r="J467"/>
      <c r="K467"/>
      <c r="L467"/>
      <c r="M467"/>
      <c r="N467"/>
      <c r="O467"/>
      <c r="P467"/>
      <c r="Q467"/>
      <c r="R467"/>
      <c r="S467"/>
      <c r="T467"/>
      <c r="U467"/>
      <c r="V467"/>
      <c r="W467"/>
      <c r="X467"/>
      <c r="Y467"/>
      <c r="Z467"/>
      <c r="AA467"/>
      <c r="AB467"/>
      <c r="AC467"/>
    </row>
    <row r="468" spans="6:29" ht="12.75">
      <c r="F468"/>
      <c r="G468"/>
      <c r="H468"/>
      <c r="I468"/>
      <c r="J468"/>
      <c r="K468"/>
      <c r="L468"/>
      <c r="M468"/>
      <c r="N468"/>
      <c r="O468"/>
      <c r="P468"/>
      <c r="Q468"/>
      <c r="R468"/>
      <c r="S468"/>
      <c r="T468"/>
      <c r="U468"/>
      <c r="V468"/>
      <c r="W468"/>
      <c r="X468"/>
      <c r="Y468"/>
      <c r="Z468"/>
      <c r="AA468"/>
      <c r="AB468"/>
      <c r="AC468"/>
    </row>
    <row r="469" spans="6:29" ht="12.75">
      <c r="F469"/>
      <c r="G469"/>
      <c r="H469"/>
      <c r="I469"/>
      <c r="J469"/>
      <c r="K469"/>
      <c r="L469"/>
      <c r="M469"/>
      <c r="N469"/>
      <c r="O469"/>
      <c r="P469"/>
      <c r="Q469"/>
      <c r="R469"/>
      <c r="S469"/>
      <c r="T469"/>
      <c r="U469"/>
      <c r="V469"/>
      <c r="W469"/>
      <c r="X469"/>
      <c r="Y469"/>
      <c r="Z469"/>
      <c r="AA469"/>
      <c r="AB469"/>
      <c r="AC469"/>
    </row>
    <row r="470" spans="6:29" ht="12.75">
      <c r="F470"/>
      <c r="G470"/>
      <c r="H470"/>
      <c r="I470"/>
      <c r="J470"/>
      <c r="K470"/>
      <c r="L470"/>
      <c r="M470"/>
      <c r="N470"/>
      <c r="O470"/>
      <c r="P470"/>
      <c r="Q470"/>
      <c r="R470"/>
      <c r="S470"/>
      <c r="T470"/>
      <c r="U470"/>
      <c r="V470"/>
      <c r="W470"/>
      <c r="X470"/>
      <c r="Y470"/>
      <c r="Z470"/>
      <c r="AA470"/>
      <c r="AB470"/>
      <c r="AC470"/>
    </row>
    <row r="471" spans="6:29" ht="12.75">
      <c r="F471"/>
      <c r="G471"/>
      <c r="H471"/>
      <c r="I471"/>
      <c r="J471"/>
      <c r="K471"/>
      <c r="L471"/>
      <c r="M471"/>
      <c r="N471"/>
      <c r="O471"/>
      <c r="P471"/>
      <c r="Q471"/>
      <c r="R471"/>
      <c r="S471"/>
      <c r="T471"/>
      <c r="U471"/>
      <c r="V471"/>
      <c r="W471"/>
      <c r="X471"/>
      <c r="Y471"/>
      <c r="Z471"/>
      <c r="AA471"/>
      <c r="AB471"/>
      <c r="AC471"/>
    </row>
    <row r="472" spans="6:29" ht="12.75">
      <c r="F472"/>
      <c r="G472"/>
      <c r="H472"/>
      <c r="I472"/>
      <c r="J472"/>
      <c r="K472"/>
      <c r="L472"/>
      <c r="M472"/>
      <c r="N472"/>
      <c r="O472"/>
      <c r="P472"/>
      <c r="Q472"/>
      <c r="R472"/>
      <c r="S472"/>
      <c r="T472"/>
      <c r="U472"/>
      <c r="V472"/>
      <c r="W472"/>
      <c r="X472"/>
      <c r="Y472"/>
      <c r="Z472"/>
      <c r="AA472"/>
      <c r="AB472"/>
      <c r="AC472"/>
    </row>
    <row r="473" spans="6:29" ht="12.75">
      <c r="F473"/>
      <c r="G473"/>
      <c r="H473"/>
      <c r="I473"/>
      <c r="J473"/>
      <c r="K473"/>
      <c r="L473"/>
      <c r="M473"/>
      <c r="N473"/>
      <c r="O473"/>
      <c r="P473"/>
      <c r="Q473"/>
      <c r="R473"/>
      <c r="S473"/>
      <c r="T473"/>
      <c r="U473"/>
      <c r="V473"/>
      <c r="W473"/>
      <c r="X473"/>
      <c r="Y473"/>
      <c r="Z473"/>
      <c r="AA473"/>
      <c r="AB473"/>
      <c r="AC473"/>
    </row>
    <row r="474" spans="6:29" ht="12.75">
      <c r="F474"/>
      <c r="G474"/>
      <c r="H474"/>
      <c r="I474"/>
      <c r="J474"/>
      <c r="K474"/>
      <c r="L474"/>
      <c r="M474"/>
      <c r="N474"/>
      <c r="O474"/>
      <c r="P474"/>
      <c r="Q474"/>
      <c r="R474"/>
      <c r="S474"/>
      <c r="T474"/>
      <c r="U474"/>
      <c r="V474"/>
      <c r="W474"/>
      <c r="X474"/>
      <c r="Y474"/>
      <c r="Z474"/>
      <c r="AA474"/>
      <c r="AB474"/>
      <c r="AC474"/>
    </row>
    <row r="475" spans="6:29" ht="12.75">
      <c r="F475"/>
      <c r="G475"/>
      <c r="H475"/>
      <c r="I475"/>
      <c r="J475"/>
      <c r="K475"/>
      <c r="L475"/>
      <c r="M475"/>
      <c r="N475"/>
      <c r="O475"/>
      <c r="P475"/>
      <c r="Q475"/>
      <c r="R475"/>
      <c r="S475"/>
      <c r="T475"/>
      <c r="U475"/>
      <c r="V475"/>
      <c r="W475"/>
      <c r="X475"/>
      <c r="Y475"/>
      <c r="Z475"/>
      <c r="AA475"/>
      <c r="AB475"/>
      <c r="AC475"/>
    </row>
    <row r="476" spans="6:29" ht="12.75">
      <c r="F476"/>
      <c r="G476"/>
      <c r="H476"/>
      <c r="I476"/>
      <c r="J476"/>
      <c r="K476"/>
      <c r="L476"/>
      <c r="M476"/>
      <c r="N476"/>
      <c r="O476"/>
      <c r="P476"/>
      <c r="Q476"/>
      <c r="R476"/>
      <c r="S476"/>
      <c r="T476"/>
      <c r="U476"/>
      <c r="V476"/>
      <c r="W476"/>
      <c r="X476"/>
      <c r="Y476"/>
      <c r="Z476"/>
      <c r="AA476"/>
      <c r="AB476"/>
      <c r="AC476"/>
    </row>
    <row r="477" spans="6:29" ht="12.75">
      <c r="F477"/>
      <c r="G477"/>
      <c r="H477"/>
      <c r="I477"/>
      <c r="J477"/>
      <c r="K477"/>
      <c r="L477"/>
      <c r="M477"/>
      <c r="N477"/>
      <c r="O477"/>
      <c r="P477"/>
      <c r="Q477"/>
      <c r="R477"/>
      <c r="S477"/>
      <c r="T477"/>
      <c r="U477"/>
      <c r="V477"/>
      <c r="W477"/>
      <c r="X477"/>
      <c r="Y477"/>
      <c r="Z477"/>
      <c r="AA477"/>
      <c r="AB477"/>
      <c r="AC477"/>
    </row>
    <row r="478" spans="6:29" ht="12.75">
      <c r="F478"/>
      <c r="G478"/>
      <c r="H478"/>
      <c r="I478"/>
      <c r="J478"/>
      <c r="K478"/>
      <c r="L478"/>
      <c r="M478"/>
      <c r="N478"/>
      <c r="O478"/>
      <c r="P478"/>
      <c r="Q478"/>
      <c r="R478"/>
      <c r="S478"/>
      <c r="T478"/>
      <c r="U478"/>
      <c r="V478"/>
      <c r="W478"/>
      <c r="X478"/>
      <c r="Y478"/>
      <c r="Z478"/>
      <c r="AA478"/>
      <c r="AB478"/>
      <c r="AC478"/>
    </row>
    <row r="479" spans="6:29" ht="12.75">
      <c r="F479"/>
      <c r="G479"/>
      <c r="H479"/>
      <c r="I479"/>
      <c r="J479"/>
      <c r="K479"/>
      <c r="L479"/>
      <c r="M479"/>
      <c r="N479"/>
      <c r="O479"/>
      <c r="P479"/>
      <c r="Q479"/>
      <c r="R479"/>
      <c r="S479"/>
      <c r="T479"/>
      <c r="U479"/>
      <c r="V479"/>
      <c r="W479"/>
      <c r="X479"/>
      <c r="Y479"/>
      <c r="Z479"/>
      <c r="AA479"/>
      <c r="AB479"/>
      <c r="AC479"/>
    </row>
    <row r="480" spans="6:29" ht="12.75">
      <c r="F480"/>
      <c r="G480"/>
      <c r="H480"/>
      <c r="I480"/>
      <c r="J480"/>
      <c r="K480"/>
      <c r="L480"/>
      <c r="M480"/>
      <c r="N480"/>
      <c r="O480"/>
      <c r="P480"/>
      <c r="Q480"/>
      <c r="R480"/>
      <c r="S480"/>
      <c r="T480"/>
      <c r="U480"/>
      <c r="V480"/>
      <c r="W480"/>
      <c r="X480"/>
      <c r="Y480"/>
      <c r="Z480"/>
      <c r="AA480"/>
      <c r="AB480"/>
      <c r="AC480"/>
    </row>
    <row r="481" spans="6:29" ht="12.75">
      <c r="F481"/>
      <c r="G481"/>
      <c r="H481"/>
      <c r="I481"/>
      <c r="J481"/>
      <c r="K481"/>
      <c r="L481"/>
      <c r="M481"/>
      <c r="N481"/>
      <c r="O481"/>
      <c r="P481"/>
      <c r="Q481"/>
      <c r="R481"/>
      <c r="S481"/>
      <c r="T481"/>
      <c r="U481"/>
      <c r="V481"/>
      <c r="W481"/>
      <c r="X481"/>
      <c r="Y481"/>
      <c r="Z481"/>
      <c r="AA481"/>
      <c r="AB481"/>
      <c r="AC481"/>
    </row>
    <row r="482" spans="6:29" ht="12.75">
      <c r="F482"/>
      <c r="G482"/>
      <c r="H482"/>
      <c r="I482"/>
      <c r="J482"/>
      <c r="K482"/>
      <c r="L482"/>
      <c r="M482"/>
      <c r="N482"/>
      <c r="O482"/>
      <c r="P482"/>
      <c r="Q482"/>
      <c r="R482"/>
      <c r="S482"/>
      <c r="T482"/>
      <c r="U482"/>
      <c r="V482"/>
      <c r="W482"/>
      <c r="X482"/>
      <c r="Y482"/>
      <c r="Z482"/>
      <c r="AA482"/>
      <c r="AB482"/>
      <c r="AC482"/>
    </row>
    <row r="483" spans="6:29" ht="12.75">
      <c r="F483"/>
      <c r="G483"/>
      <c r="H483"/>
      <c r="I483"/>
      <c r="J483"/>
      <c r="K483"/>
      <c r="L483"/>
      <c r="M483"/>
      <c r="N483"/>
      <c r="O483"/>
      <c r="P483"/>
      <c r="Q483"/>
      <c r="R483"/>
      <c r="S483"/>
      <c r="T483"/>
      <c r="U483"/>
      <c r="V483"/>
      <c r="W483"/>
      <c r="X483"/>
      <c r="Y483"/>
      <c r="Z483"/>
      <c r="AA483"/>
      <c r="AB483"/>
      <c r="AC483"/>
    </row>
    <row r="484" spans="6:29" ht="12.75">
      <c r="F484"/>
      <c r="G484"/>
      <c r="H484"/>
      <c r="I484"/>
      <c r="J484"/>
      <c r="K484"/>
      <c r="L484"/>
      <c r="M484"/>
      <c r="N484"/>
      <c r="O484"/>
      <c r="P484"/>
      <c r="Q484"/>
      <c r="R484"/>
      <c r="S484"/>
      <c r="T484"/>
      <c r="U484"/>
      <c r="V484"/>
      <c r="W484"/>
      <c r="X484"/>
      <c r="Y484"/>
      <c r="Z484"/>
      <c r="AA484"/>
      <c r="AB484"/>
      <c r="AC484"/>
    </row>
    <row r="485" spans="6:29" ht="12.75">
      <c r="F485"/>
      <c r="G485"/>
      <c r="H485"/>
      <c r="I485"/>
      <c r="J485"/>
      <c r="K485"/>
      <c r="L485"/>
      <c r="M485"/>
      <c r="N485"/>
      <c r="O485"/>
      <c r="P485"/>
      <c r="Q485"/>
      <c r="R485"/>
      <c r="S485"/>
      <c r="T485"/>
      <c r="U485"/>
      <c r="V485"/>
      <c r="W485"/>
      <c r="X485"/>
      <c r="Y485"/>
      <c r="Z485"/>
      <c r="AA485"/>
      <c r="AB485"/>
      <c r="AC485"/>
    </row>
    <row r="486" spans="6:29" ht="12.75">
      <c r="F486"/>
      <c r="G486"/>
      <c r="H486"/>
      <c r="I486"/>
      <c r="J486"/>
      <c r="K486"/>
      <c r="L486"/>
      <c r="M486"/>
      <c r="N486"/>
      <c r="O486"/>
      <c r="P486"/>
      <c r="Q486"/>
      <c r="R486"/>
      <c r="S486"/>
      <c r="T486"/>
      <c r="U486"/>
      <c r="V486"/>
      <c r="W486"/>
      <c r="X486"/>
      <c r="Y486"/>
      <c r="Z486"/>
      <c r="AA486"/>
      <c r="AB486"/>
      <c r="AC486"/>
    </row>
    <row r="487" spans="6:29" ht="12.75">
      <c r="F487"/>
      <c r="G487"/>
      <c r="H487"/>
      <c r="I487"/>
      <c r="J487"/>
      <c r="K487"/>
      <c r="L487"/>
      <c r="M487"/>
      <c r="N487"/>
      <c r="O487"/>
      <c r="P487"/>
      <c r="Q487"/>
      <c r="R487"/>
      <c r="S487"/>
      <c r="T487"/>
      <c r="U487"/>
      <c r="V487"/>
      <c r="W487"/>
      <c r="X487"/>
      <c r="Y487"/>
      <c r="Z487"/>
      <c r="AA487"/>
      <c r="AB487"/>
      <c r="AC487"/>
    </row>
    <row r="488" spans="6:29" ht="12.75">
      <c r="F488"/>
      <c r="G488"/>
      <c r="H488"/>
      <c r="I488"/>
      <c r="J488"/>
      <c r="K488"/>
      <c r="L488"/>
      <c r="M488"/>
      <c r="N488"/>
      <c r="O488"/>
      <c r="P488"/>
      <c r="Q488"/>
      <c r="R488"/>
      <c r="S488"/>
      <c r="T488"/>
      <c r="U488"/>
      <c r="V488"/>
      <c r="W488"/>
      <c r="X488"/>
      <c r="Y488"/>
      <c r="Z488"/>
      <c r="AA488"/>
      <c r="AB488"/>
      <c r="AC488"/>
    </row>
    <row r="489" spans="6:29" ht="12.75">
      <c r="F489"/>
      <c r="G489"/>
      <c r="H489"/>
      <c r="I489"/>
      <c r="J489"/>
      <c r="K489"/>
      <c r="L489"/>
      <c r="M489"/>
      <c r="N489"/>
      <c r="O489"/>
      <c r="P489"/>
      <c r="Q489"/>
      <c r="R489"/>
      <c r="S489"/>
      <c r="T489"/>
      <c r="U489"/>
      <c r="V489"/>
      <c r="W489"/>
      <c r="X489"/>
      <c r="Y489"/>
      <c r="Z489"/>
      <c r="AA489"/>
      <c r="AB489"/>
      <c r="AC489"/>
    </row>
    <row r="490" spans="6:29" ht="12.75">
      <c r="F490"/>
      <c r="G490"/>
      <c r="H490"/>
      <c r="I490"/>
      <c r="J490"/>
      <c r="K490"/>
      <c r="L490"/>
      <c r="M490"/>
      <c r="N490"/>
      <c r="O490"/>
      <c r="P490"/>
      <c r="Q490"/>
      <c r="R490"/>
      <c r="S490"/>
      <c r="T490"/>
      <c r="U490"/>
      <c r="V490"/>
      <c r="W490"/>
      <c r="X490"/>
      <c r="Y490"/>
      <c r="Z490"/>
      <c r="AA490"/>
      <c r="AB490"/>
      <c r="AC490"/>
    </row>
    <row r="491" spans="6:29" ht="12.75">
      <c r="F491"/>
      <c r="G491"/>
      <c r="H491"/>
      <c r="I491"/>
      <c r="J491"/>
      <c r="K491"/>
      <c r="L491"/>
      <c r="M491"/>
      <c r="N491"/>
      <c r="O491"/>
      <c r="P491"/>
      <c r="Q491"/>
      <c r="R491"/>
      <c r="S491"/>
      <c r="T491"/>
      <c r="U491"/>
      <c r="V491"/>
      <c r="W491"/>
      <c r="X491"/>
      <c r="Y491"/>
      <c r="Z491"/>
      <c r="AA491"/>
      <c r="AB491"/>
      <c r="AC491"/>
    </row>
    <row r="492" spans="6:29" ht="12.75">
      <c r="F492"/>
      <c r="G492"/>
      <c r="H492"/>
      <c r="I492"/>
      <c r="J492"/>
      <c r="K492"/>
      <c r="L492"/>
      <c r="M492"/>
      <c r="N492"/>
      <c r="O492"/>
      <c r="P492"/>
      <c r="Q492"/>
      <c r="R492"/>
      <c r="S492"/>
      <c r="T492"/>
      <c r="U492"/>
      <c r="V492"/>
      <c r="W492"/>
      <c r="X492"/>
      <c r="Y492"/>
      <c r="Z492"/>
      <c r="AA492"/>
      <c r="AB492"/>
      <c r="AC492"/>
    </row>
  </sheetData>
  <mergeCells count="16">
    <mergeCell ref="C110:J110"/>
    <mergeCell ref="C3:AC3"/>
    <mergeCell ref="C4:E6"/>
    <mergeCell ref="F4:F6"/>
    <mergeCell ref="G4:S4"/>
    <mergeCell ref="T4:AB4"/>
    <mergeCell ref="AC4:AC6"/>
    <mergeCell ref="G5:G6"/>
    <mergeCell ref="H5:K5"/>
    <mergeCell ref="L5:O5"/>
    <mergeCell ref="P5:S5"/>
    <mergeCell ref="Z5:AB5"/>
    <mergeCell ref="T5:T6"/>
    <mergeCell ref="U5:W5"/>
    <mergeCell ref="X5:X6"/>
    <mergeCell ref="Y5:Y6"/>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5" r:id="rId1"/>
  <headerFooter alignWithMargins="0">
    <oddFooter>&amp;R&amp;P</oddFooter>
  </headerFooter>
  <rowBreaks count="6" manualBreakCount="6">
    <brk id="22" min="2" max="28" man="1"/>
    <brk id="31" min="2" max="28" man="1"/>
    <brk id="48" min="2" max="28" man="1"/>
    <brk id="57" min="2" max="28" man="1"/>
    <brk id="66" min="2" max="28" man="1"/>
    <brk id="90" min="2"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www</cp:lastModifiedBy>
  <cp:lastPrinted>2008-06-26T05:30:09Z</cp:lastPrinted>
  <dcterms:created xsi:type="dcterms:W3CDTF">2007-07-27T06:36:16Z</dcterms:created>
  <dcterms:modified xsi:type="dcterms:W3CDTF">2008-06-26T06:17:19Z</dcterms:modified>
  <cp:category/>
  <cp:version/>
  <cp:contentType/>
  <cp:contentStatus/>
</cp:coreProperties>
</file>