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90" windowWidth="10395" windowHeight="9120" tabRatio="525" activeTab="2"/>
  </bookViews>
  <sheets>
    <sheet name="СХПК" sheetId="1" r:id="rId1"/>
    <sheet name="КФХ" sheetId="2" r:id="rId2"/>
    <sheet name="Свод" sheetId="3" r:id="rId3"/>
  </sheets>
  <definedNames>
    <definedName name="А2" localSheetId="0">'СХПК'!#REF!</definedName>
    <definedName name="А2">#REF!</definedName>
    <definedName name="_xlnm.Print_Titles" localSheetId="2">'Свод'!$4:$6</definedName>
    <definedName name="_xlnm.Print_Area" localSheetId="1">'КФХ'!$A$1:$X$129</definedName>
    <definedName name="_xlnm.Print_Area" localSheetId="2">'Свод'!$A$1:$B$120</definedName>
    <definedName name="_xlnm.Print_Area" localSheetId="0">'СХПК'!$A$1:$X$129</definedName>
  </definedNames>
  <calcPr fullCalcOnLoad="1"/>
</workbook>
</file>

<file path=xl/sharedStrings.xml><?xml version="1.0" encoding="utf-8"?>
<sst xmlns="http://schemas.openxmlformats.org/spreadsheetml/2006/main" count="425" uniqueCount="156">
  <si>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</si>
  <si>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</si>
  <si>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</si>
  <si>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</si>
  <si>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</si>
  <si>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</si>
  <si>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</si>
  <si>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</si>
  <si>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</si>
  <si>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</si>
  <si>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</si>
  <si>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</si>
  <si>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</si>
  <si>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</si>
  <si>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</si>
  <si>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</si>
  <si>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</si>
  <si>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</si>
  <si>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</si>
  <si>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</si>
  <si>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 xml:space="preserve"> П О К А З А Т Е Л И </t>
  </si>
  <si>
    <t>% к плану</t>
  </si>
  <si>
    <t xml:space="preserve">                                                                                                    </t>
  </si>
  <si>
    <t xml:space="preserve">  </t>
  </si>
  <si>
    <t xml:space="preserve">  в том числе:</t>
  </si>
  <si>
    <t>Янтиковский</t>
  </si>
  <si>
    <t>%</t>
  </si>
  <si>
    <t>в т.ч.погибло, га</t>
  </si>
  <si>
    <t>Пробороновано:</t>
  </si>
  <si>
    <t>Зябь, га</t>
  </si>
  <si>
    <t>Боронование зяби, факт, га</t>
  </si>
  <si>
    <t>Протравлено семян, факт, тонн</t>
  </si>
  <si>
    <t>из них: факт. яровизировано, тонн</t>
  </si>
  <si>
    <t>Факт. засыпано семян яровых зерновых и зернобобовых культур, тонн</t>
  </si>
  <si>
    <t xml:space="preserve">озимых культур, факт, га  </t>
  </si>
  <si>
    <t xml:space="preserve">многолетних трав, факт, га      </t>
  </si>
  <si>
    <t>Площадь многолет.трав всего,  га</t>
  </si>
  <si>
    <t>Подкормлено озимых, факт, га</t>
  </si>
  <si>
    <t>Заложено картофеля,тонн</t>
  </si>
  <si>
    <t>в т.ч. погибло, га</t>
  </si>
  <si>
    <t>План посева яров.зерн. и з/боб, га</t>
  </si>
  <si>
    <t>Всего период 2007 года</t>
  </si>
  <si>
    <t>На соответ. период 2006 г.</t>
  </si>
  <si>
    <t xml:space="preserve">Площадь посева озимых культур, га </t>
  </si>
  <si>
    <t>% к посеву</t>
  </si>
  <si>
    <t>% к закладке</t>
  </si>
  <si>
    <t>% к засыпке</t>
  </si>
  <si>
    <t>Потребность в минеральных удобрениях. Тн</t>
  </si>
  <si>
    <t>Наличие минудобрений, тонн (ф.в.)</t>
  </si>
  <si>
    <t>%  обеспеченности</t>
  </si>
  <si>
    <t>Посеяно яр.зерн. и з/боб., га</t>
  </si>
  <si>
    <t>Подкормлено мног.трав, факт, га</t>
  </si>
  <si>
    <t>Культивация зяби, га</t>
  </si>
  <si>
    <t>Пересев по погибшим озимым, га</t>
  </si>
  <si>
    <t>в т.ч. яр. пшеница, га</t>
  </si>
  <si>
    <t>в т.ч. зернобобовые, га</t>
  </si>
  <si>
    <t>План посадки картофеля, га</t>
  </si>
  <si>
    <t>Посажено картофеля, га</t>
  </si>
  <si>
    <t>План посева сахарной свеклы, га</t>
  </si>
  <si>
    <t>Посеяно сахарной свеклы, га</t>
  </si>
  <si>
    <t>План посева овощей, га</t>
  </si>
  <si>
    <t>Посеяно овощей, га</t>
  </si>
  <si>
    <t>Посеяно рапса, га</t>
  </si>
  <si>
    <t>Посеяно кукурузы, га</t>
  </si>
  <si>
    <t>Посеяно однолетних трав, га</t>
  </si>
  <si>
    <t>Обрезка главных корневищ хмеля, га</t>
  </si>
  <si>
    <t xml:space="preserve"> </t>
  </si>
  <si>
    <t>Посеяно кормовой свеклы, га</t>
  </si>
  <si>
    <t>Химпрополка зерновых и з/б культур, га</t>
  </si>
  <si>
    <t>Химзащита зерновых и з/б культур, га</t>
  </si>
  <si>
    <t>План навешивания хмеля, га</t>
  </si>
  <si>
    <t>Навешено хмеля, га</t>
  </si>
  <si>
    <t>Химпрополка сахарной свеклы, га</t>
  </si>
  <si>
    <t>Химзащита сахарной свеклы, га</t>
  </si>
  <si>
    <t>Посеяно гречихи, га</t>
  </si>
  <si>
    <t xml:space="preserve">   </t>
  </si>
  <si>
    <t>Междурядная обработка картофеля, га</t>
  </si>
  <si>
    <t>Подготовка паров, га</t>
  </si>
  <si>
    <t>Скошено многолетних трав, га</t>
  </si>
  <si>
    <t>Заготовка, тонн</t>
  </si>
  <si>
    <t>ВТМ</t>
  </si>
  <si>
    <r>
      <t xml:space="preserve">сена, </t>
    </r>
    <r>
      <rPr>
        <i/>
        <sz val="17"/>
        <rFont val="Times New Roman"/>
        <family val="1"/>
      </rPr>
      <t>факт</t>
    </r>
  </si>
  <si>
    <t xml:space="preserve">         план  </t>
  </si>
  <si>
    <r>
      <t xml:space="preserve">        </t>
    </r>
    <r>
      <rPr>
        <i/>
        <sz val="17"/>
        <rFont val="Times New Roman"/>
        <family val="1"/>
      </rPr>
      <t>в % к плану</t>
    </r>
  </si>
  <si>
    <r>
      <t xml:space="preserve">сенажа, </t>
    </r>
    <r>
      <rPr>
        <i/>
        <sz val="17"/>
        <rFont val="Times New Roman"/>
        <family val="1"/>
      </rPr>
      <t>факт</t>
    </r>
  </si>
  <si>
    <t xml:space="preserve">              план  </t>
  </si>
  <si>
    <r>
      <t xml:space="preserve">             </t>
    </r>
    <r>
      <rPr>
        <i/>
        <sz val="17"/>
        <rFont val="Times New Roman"/>
        <family val="1"/>
      </rPr>
      <t>в % к плану</t>
    </r>
  </si>
  <si>
    <r>
      <t xml:space="preserve">силоса, </t>
    </r>
    <r>
      <rPr>
        <i/>
        <sz val="17"/>
        <rFont val="Times New Roman"/>
        <family val="1"/>
      </rPr>
      <t>факт</t>
    </r>
  </si>
  <si>
    <t xml:space="preserve">            план  </t>
  </si>
  <si>
    <r>
      <t xml:space="preserve">            </t>
    </r>
    <r>
      <rPr>
        <i/>
        <sz val="17"/>
        <rFont val="Times New Roman"/>
        <family val="1"/>
      </rPr>
      <t>в % к плану</t>
    </r>
  </si>
  <si>
    <t>Укосная площадь многолетних трав, га</t>
  </si>
  <si>
    <t xml:space="preserve">        факт. к.ед.</t>
  </si>
  <si>
    <t xml:space="preserve">             факт. к.ед.</t>
  </si>
  <si>
    <t xml:space="preserve">           факт. к.ед.</t>
  </si>
  <si>
    <t>в % к укосной площади</t>
  </si>
  <si>
    <t>Скошено однолетних трав, га</t>
  </si>
  <si>
    <t>План уборки зерновых и зернобобовых культур, га</t>
  </si>
  <si>
    <t>Скошено зерновых и зернобобовых культур (без кукурузы), га</t>
  </si>
  <si>
    <t>в т.ч. пшеницы, га</t>
  </si>
  <si>
    <t xml:space="preserve">         ячменя, га</t>
  </si>
  <si>
    <t xml:space="preserve">         гречихи, га</t>
  </si>
  <si>
    <t>Обмолочено зерновых и зернобобовых культур, га</t>
  </si>
  <si>
    <t>% к скошенному</t>
  </si>
  <si>
    <t>Намолочено зерна (без кукурузы), тонн</t>
  </si>
  <si>
    <t xml:space="preserve">         ячменя</t>
  </si>
  <si>
    <t xml:space="preserve">         гречихи</t>
  </si>
  <si>
    <t>в т.ч. пшеницы</t>
  </si>
  <si>
    <t>Убрано соломы, га</t>
  </si>
  <si>
    <t>План уборки сахарной свеклы, га</t>
  </si>
  <si>
    <t>Убрано сахарной свеклы, га</t>
  </si>
  <si>
    <t>Валовой сбор сахарной свеклы, тонн</t>
  </si>
  <si>
    <t>Урожайность, ц/га</t>
  </si>
  <si>
    <t>План уборки картофеля, га</t>
  </si>
  <si>
    <t>Убрано картофеля, га</t>
  </si>
  <si>
    <t>Валовой сбор картофеля, тонн</t>
  </si>
  <si>
    <t>План уборки овощей, га</t>
  </si>
  <si>
    <t>Убрано овощей, га</t>
  </si>
  <si>
    <t>Валовой сбор овощей, тонн</t>
  </si>
  <si>
    <t>Убрано кукуруры на силос, га</t>
  </si>
  <si>
    <t>План уборки хмеля, га</t>
  </si>
  <si>
    <t>Убрано хмеля, га</t>
  </si>
  <si>
    <t>Валовой сбор хмеля, тонн</t>
  </si>
  <si>
    <t>План сева озимых культур, га</t>
  </si>
  <si>
    <t>Посеяно озимых культур, га</t>
  </si>
  <si>
    <t>Вспахано зяби, га</t>
  </si>
  <si>
    <t>Реализовано продовольственного зерна, тонн</t>
  </si>
  <si>
    <t>в т.ч. залежных</t>
  </si>
  <si>
    <t>Содержание клейковины, %</t>
  </si>
  <si>
    <t>Работало комбайнов, ед.</t>
  </si>
  <si>
    <t>Информация о сельскохозяйственных работах в сельхозорганизациях по состоянию на 14 августа 2007 г.</t>
  </si>
  <si>
    <t>Информация о сельскохозяйственных работах в крестьянских (фермерских) хозяйствах по состоянию на 14 августа 2007 г.</t>
  </si>
  <si>
    <t>Переведено в однолетние травы</t>
  </si>
  <si>
    <t xml:space="preserve">Уборочная площадь зерновых </t>
  </si>
  <si>
    <t>Работало картофелеуборочной техник:</t>
  </si>
  <si>
    <t>копалок</t>
  </si>
  <si>
    <t>комбайнов</t>
  </si>
  <si>
    <t xml:space="preserve">         овес, га</t>
  </si>
  <si>
    <t xml:space="preserve">         горох, га</t>
  </si>
  <si>
    <t>в т.ч. озимая пшеница, га</t>
  </si>
  <si>
    <t xml:space="preserve">         озимая рожь, га</t>
  </si>
  <si>
    <t xml:space="preserve">         яровая пшеница, га</t>
  </si>
  <si>
    <t>Скошено и обмолочено зерновых и зернобобовых культур всего, га</t>
  </si>
  <si>
    <t>Намолочено зерна всего, тонн</t>
  </si>
  <si>
    <t>Урожайность всего, ц/га</t>
  </si>
  <si>
    <t>в т.ч. озимая пшеница,тонн</t>
  </si>
  <si>
    <t xml:space="preserve">         озимая рожь, тонн</t>
  </si>
  <si>
    <t xml:space="preserve">         яровая пшеница, тонн</t>
  </si>
  <si>
    <t xml:space="preserve">         ячменя, тонн</t>
  </si>
  <si>
    <t xml:space="preserve">         овес, тонн</t>
  </si>
  <si>
    <t xml:space="preserve">         горох, тонн</t>
  </si>
  <si>
    <t>Скошено многолетних трав 2 укоса, га</t>
  </si>
  <si>
    <t>Обмолочено семенников многолет трав, га</t>
  </si>
  <si>
    <t xml:space="preserve">Информация о сельскохозяйственных работах 
в хозяйстве ________________________
по состоянию на 25 сентября 2007 г. </t>
  </si>
  <si>
    <t>Предложения:</t>
  </si>
  <si>
    <t>______________________                                                                     ______________________</t>
  </si>
  <si>
    <t xml:space="preserve">                    Ф.И.О.                                                                                                                         подпись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</si>
</sst>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0"/>
    <numFmt numFmtId="169" formatCode="0.0000000"/>
    <numFmt numFmtId="170" formatCode="0.00000"/>
    <numFmt numFmtId="171" formatCode="#,##0.0"/>
    <numFmt numFmtId="172" formatCode="#,##0.000"/>
    <numFmt numFmtId="173" formatCode="_-* #,##0.0_р_._-;\-* #,##0.0_р_._-;_-* &quot;-&quot;??_р_._-;_-@_-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b/>
      <sz val="2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i/>
      <sz val="1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166" fontId="8" fillId="0" borderId="2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horizontal="center" vertical="center"/>
    </xf>
    <xf numFmtId="166" fontId="8" fillId="0" borderId="2" xfId="19" applyNumberFormat="1" applyFont="1" applyBorder="1" applyAlignment="1">
      <alignment horizontal="center" vertical="center" wrapText="1"/>
    </xf>
    <xf numFmtId="166" fontId="9" fillId="0" borderId="2" xfId="19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166" fontId="8" fillId="0" borderId="2" xfId="19" applyNumberFormat="1" applyFont="1" applyBorder="1" applyAlignment="1">
      <alignment horizontal="center" vertical="center"/>
    </xf>
    <xf numFmtId="166" fontId="9" fillId="0" borderId="2" xfId="19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1" fontId="9" fillId="0" borderId="2" xfId="19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1" fontId="9" fillId="0" borderId="6" xfId="0" applyNumberFormat="1" applyFont="1" applyBorder="1" applyAlignment="1">
      <alignment horizontal="left" vertical="center" wrapText="1"/>
    </xf>
    <xf numFmtId="1" fontId="8" fillId="0" borderId="2" xfId="19" applyNumberFormat="1" applyFont="1" applyBorder="1" applyAlignment="1">
      <alignment horizontal="center" vertical="center" wrapText="1"/>
    </xf>
    <xf numFmtId="1" fontId="9" fillId="0" borderId="2" xfId="19" applyNumberFormat="1" applyFont="1" applyBorder="1" applyAlignment="1">
      <alignment horizontal="center" vertical="center" wrapText="1"/>
    </xf>
    <xf numFmtId="1" fontId="9" fillId="0" borderId="7" xfId="19" applyNumberFormat="1" applyFont="1" applyBorder="1" applyAlignment="1">
      <alignment horizontal="center" vertical="center" wrapText="1"/>
    </xf>
    <xf numFmtId="166" fontId="13" fillId="0" borderId="2" xfId="19" applyNumberFormat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19" applyNumberFormat="1" applyFont="1" applyBorder="1" applyAlignment="1">
      <alignment horizontal="center" vertical="center"/>
    </xf>
    <xf numFmtId="171" fontId="9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1" fontId="9" fillId="0" borderId="3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8" fillId="0" borderId="2" xfId="19" applyNumberFormat="1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/>
    </xf>
    <xf numFmtId="9" fontId="8" fillId="0" borderId="2" xfId="19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19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4" xfId="19" applyNumberFormat="1" applyFont="1" applyBorder="1" applyAlignment="1">
      <alignment horizontal="center" vertical="center"/>
    </xf>
    <xf numFmtId="0" fontId="7" fillId="0" borderId="3" xfId="19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9" fontId="9" fillId="0" borderId="2" xfId="19" applyFont="1" applyBorder="1" applyAlignment="1">
      <alignment horizontal="center" vertical="center" wrapText="1"/>
    </xf>
    <xf numFmtId="9" fontId="9" fillId="0" borderId="2" xfId="19" applyNumberFormat="1" applyFont="1" applyBorder="1" applyAlignment="1">
      <alignment horizontal="center" vertical="center"/>
    </xf>
    <xf numFmtId="9" fontId="9" fillId="0" borderId="3" xfId="19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6" fontId="10" fillId="0" borderId="2" xfId="0" applyNumberFormat="1" applyFont="1" applyBorder="1" applyAlignment="1">
      <alignment horizontal="center" vertical="center"/>
    </xf>
    <xf numFmtId="0" fontId="7" fillId="0" borderId="2" xfId="19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8" fillId="0" borderId="5" xfId="19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 wrapText="1"/>
    </xf>
    <xf numFmtId="0" fontId="9" fillId="0" borderId="5" xfId="19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1" fontId="9" fillId="0" borderId="3" xfId="19" applyNumberFormat="1" applyFont="1" applyBorder="1" applyAlignment="1">
      <alignment horizontal="center" vertical="center"/>
    </xf>
    <xf numFmtId="171" fontId="8" fillId="0" borderId="2" xfId="0" applyNumberFormat="1" applyFont="1" applyBorder="1" applyAlignment="1">
      <alignment horizontal="center" vertical="center" wrapText="1"/>
    </xf>
    <xf numFmtId="0" fontId="8" fillId="0" borderId="3" xfId="19" applyNumberFormat="1" applyFont="1" applyBorder="1" applyAlignment="1">
      <alignment horizontal="center" vertical="center"/>
    </xf>
    <xf numFmtId="0" fontId="9" fillId="0" borderId="2" xfId="19" applyNumberFormat="1" applyFont="1" applyFill="1" applyBorder="1" applyAlignment="1">
      <alignment horizontal="center" vertical="center"/>
    </xf>
    <xf numFmtId="0" fontId="9" fillId="3" borderId="2" xfId="19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166" fontId="9" fillId="0" borderId="0" xfId="19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6" fillId="4" borderId="10" xfId="0" applyFont="1" applyFill="1" applyBorder="1" applyAlignment="1">
      <alignment horizontal="center" textRotation="90" wrapText="1"/>
    </xf>
    <xf numFmtId="0" fontId="16" fillId="4" borderId="11" xfId="0" applyFont="1" applyFill="1" applyBorder="1" applyAlignment="1">
      <alignment horizontal="center" textRotation="90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textRotation="90" wrapText="1"/>
    </xf>
    <xf numFmtId="0" fontId="14" fillId="0" borderId="11" xfId="0" applyFont="1" applyFill="1" applyBorder="1" applyAlignment="1">
      <alignment horizontal="center" textRotation="90" wrapText="1"/>
    </xf>
    <xf numFmtId="0" fontId="14" fillId="4" borderId="10" xfId="0" applyFont="1" applyFill="1" applyBorder="1" applyAlignment="1">
      <alignment horizontal="center" textRotation="90" wrapText="1"/>
    </xf>
    <xf numFmtId="0" fontId="14" fillId="4" borderId="11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4"/>
  <sheetViews>
    <sheetView view="pageBreakPreview" zoomScale="60" zoomScaleNormal="75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126" sqref="S126"/>
    </sheetView>
  </sheetViews>
  <sheetFormatPr defaultColWidth="9.00390625" defaultRowHeight="12.75" outlineLevelRow="1"/>
  <cols>
    <col min="1" max="1" width="60.625" style="9" customWidth="1"/>
    <col min="2" max="3" width="13.75390625" style="6" customWidth="1"/>
    <col min="4" max="24" width="13.75390625" style="2" customWidth="1"/>
    <col min="25" max="16384" width="9.125" style="2" customWidth="1"/>
  </cols>
  <sheetData>
    <row r="1" spans="1:24" ht="16.5">
      <c r="A1" s="1"/>
      <c r="B1" s="12"/>
      <c r="C1" s="1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 ht="20.25" customHeight="1">
      <c r="A2" s="109" t="s">
        <v>129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s="3" customFormat="1" ht="0.75" customHeight="1" thickBot="1">
      <c r="A3" s="4" t="s">
        <v>66</v>
      </c>
      <c r="B3" s="4"/>
      <c r="C3" s="4"/>
      <c r="D3" s="4"/>
      <c r="E3" s="4"/>
      <c r="F3" s="4" t="s">
        <v>23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 t="s">
        <v>22</v>
      </c>
      <c r="X3" s="5"/>
    </row>
    <row r="4" spans="1:33" s="6" customFormat="1" ht="21" customHeight="1" thickBot="1">
      <c r="A4" s="110" t="s">
        <v>20</v>
      </c>
      <c r="B4" s="106" t="s">
        <v>42</v>
      </c>
      <c r="C4" s="106" t="s">
        <v>41</v>
      </c>
      <c r="D4" s="113" t="s">
        <v>24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  <c r="Y4" s="61"/>
      <c r="Z4" s="61"/>
      <c r="AA4" s="61"/>
      <c r="AB4" s="61"/>
      <c r="AC4" s="61"/>
      <c r="AD4" s="61"/>
      <c r="AE4" s="61"/>
      <c r="AF4" s="61"/>
      <c r="AG4" s="61"/>
    </row>
    <row r="5" spans="1:33" s="6" customFormat="1" ht="118.5" customHeight="1">
      <c r="A5" s="111"/>
      <c r="B5" s="107"/>
      <c r="C5" s="107"/>
      <c r="D5" s="104" t="s">
        <v>0</v>
      </c>
      <c r="E5" s="104" t="s">
        <v>1</v>
      </c>
      <c r="F5" s="104" t="s">
        <v>2</v>
      </c>
      <c r="G5" s="104" t="s">
        <v>3</v>
      </c>
      <c r="H5" s="104" t="s">
        <v>4</v>
      </c>
      <c r="I5" s="104" t="s">
        <v>5</v>
      </c>
      <c r="J5" s="104" t="s">
        <v>6</v>
      </c>
      <c r="K5" s="104" t="s">
        <v>7</v>
      </c>
      <c r="L5" s="104" t="s">
        <v>8</v>
      </c>
      <c r="M5" s="104" t="s">
        <v>9</v>
      </c>
      <c r="N5" s="104" t="s">
        <v>10</v>
      </c>
      <c r="O5" s="104" t="s">
        <v>11</v>
      </c>
      <c r="P5" s="104" t="s">
        <v>12</v>
      </c>
      <c r="Q5" s="104" t="s">
        <v>13</v>
      </c>
      <c r="R5" s="104" t="s">
        <v>14</v>
      </c>
      <c r="S5" s="104" t="s">
        <v>15</v>
      </c>
      <c r="T5" s="104" t="s">
        <v>16</v>
      </c>
      <c r="U5" s="104" t="s">
        <v>17</v>
      </c>
      <c r="V5" s="104" t="s">
        <v>18</v>
      </c>
      <c r="W5" s="104" t="s">
        <v>19</v>
      </c>
      <c r="X5" s="104" t="s">
        <v>25</v>
      </c>
      <c r="Y5" s="61"/>
      <c r="Z5" s="61"/>
      <c r="AA5" s="61"/>
      <c r="AB5" s="61"/>
      <c r="AC5" s="61"/>
      <c r="AD5" s="61"/>
      <c r="AE5" s="61"/>
      <c r="AF5" s="61"/>
      <c r="AG5" s="61"/>
    </row>
    <row r="6" spans="1:33" s="6" customFormat="1" ht="27.75" customHeight="1" thickBot="1">
      <c r="A6" s="112"/>
      <c r="B6" s="108"/>
      <c r="C6" s="108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61"/>
      <c r="Z6" s="61"/>
      <c r="AA6" s="61"/>
      <c r="AB6" s="61"/>
      <c r="AC6" s="61"/>
      <c r="AD6" s="61"/>
      <c r="AE6" s="61"/>
      <c r="AF6" s="61"/>
      <c r="AG6" s="61"/>
    </row>
    <row r="7" spans="1:25" s="6" customFormat="1" ht="27.75" customHeight="1" hidden="1">
      <c r="A7" s="16" t="s">
        <v>40</v>
      </c>
      <c r="B7" s="17">
        <v>180560</v>
      </c>
      <c r="C7" s="17">
        <f>SUM(D7:X7)</f>
        <v>163446</v>
      </c>
      <c r="D7" s="18">
        <v>6550</v>
      </c>
      <c r="E7" s="18">
        <v>8046</v>
      </c>
      <c r="F7" s="19">
        <v>11604</v>
      </c>
      <c r="G7" s="18">
        <v>11162</v>
      </c>
      <c r="H7" s="18">
        <v>5499</v>
      </c>
      <c r="I7" s="18">
        <v>8652</v>
      </c>
      <c r="J7" s="18">
        <v>4992</v>
      </c>
      <c r="K7" s="18">
        <v>9830</v>
      </c>
      <c r="L7" s="18">
        <v>7501</v>
      </c>
      <c r="M7" s="18">
        <v>4260</v>
      </c>
      <c r="N7" s="18">
        <v>3415</v>
      </c>
      <c r="O7" s="18">
        <v>12550</v>
      </c>
      <c r="P7" s="18">
        <v>6790</v>
      </c>
      <c r="Q7" s="18">
        <v>7190</v>
      </c>
      <c r="R7" s="18">
        <v>7087</v>
      </c>
      <c r="S7" s="18">
        <v>12579</v>
      </c>
      <c r="T7" s="18">
        <v>5928</v>
      </c>
      <c r="U7" s="18">
        <v>2630</v>
      </c>
      <c r="V7" s="18">
        <v>9974</v>
      </c>
      <c r="W7" s="18">
        <v>9476</v>
      </c>
      <c r="X7" s="18">
        <v>7731</v>
      </c>
      <c r="Y7" s="10"/>
    </row>
    <row r="8" spans="1:25" s="6" customFormat="1" ht="25.5" customHeight="1" hidden="1">
      <c r="A8" s="20" t="s">
        <v>50</v>
      </c>
      <c r="B8" s="21">
        <v>185980</v>
      </c>
      <c r="C8" s="21">
        <f>SUM(D8:X8)</f>
        <v>160392</v>
      </c>
      <c r="D8" s="22">
        <v>6550</v>
      </c>
      <c r="E8" s="22">
        <v>8046</v>
      </c>
      <c r="F8" s="23">
        <v>11604</v>
      </c>
      <c r="G8" s="22">
        <v>9772</v>
      </c>
      <c r="H8" s="22">
        <v>5499</v>
      </c>
      <c r="I8" s="22">
        <v>8652</v>
      </c>
      <c r="J8" s="22">
        <v>4851</v>
      </c>
      <c r="K8" s="22">
        <v>9466</v>
      </c>
      <c r="L8" s="22">
        <v>7501</v>
      </c>
      <c r="M8" s="22">
        <v>4260</v>
      </c>
      <c r="N8" s="22">
        <v>3415</v>
      </c>
      <c r="O8" s="22">
        <v>11764</v>
      </c>
      <c r="P8" s="22">
        <v>6836</v>
      </c>
      <c r="Q8" s="22">
        <v>6475</v>
      </c>
      <c r="R8" s="22">
        <v>7087</v>
      </c>
      <c r="S8" s="22">
        <v>12551</v>
      </c>
      <c r="T8" s="22">
        <v>5928</v>
      </c>
      <c r="U8" s="22">
        <v>2785</v>
      </c>
      <c r="V8" s="22">
        <v>9974</v>
      </c>
      <c r="W8" s="22">
        <v>9476</v>
      </c>
      <c r="X8" s="22">
        <v>7900</v>
      </c>
      <c r="Y8" s="10"/>
    </row>
    <row r="9" spans="1:25" s="6" customFormat="1" ht="28.5" customHeight="1" hidden="1">
      <c r="A9" s="25" t="s">
        <v>21</v>
      </c>
      <c r="B9" s="26">
        <f aca="true" t="shared" si="0" ref="B9:K9">B8/B7</f>
        <v>1.0300177226406735</v>
      </c>
      <c r="C9" s="26">
        <f t="shared" si="0"/>
        <v>0.9813149297015528</v>
      </c>
      <c r="D9" s="27">
        <f t="shared" si="0"/>
        <v>1</v>
      </c>
      <c r="E9" s="27">
        <f t="shared" si="0"/>
        <v>1</v>
      </c>
      <c r="F9" s="27">
        <f t="shared" si="0"/>
        <v>1</v>
      </c>
      <c r="G9" s="27">
        <f t="shared" si="0"/>
        <v>0.875470345816162</v>
      </c>
      <c r="H9" s="27">
        <f t="shared" si="0"/>
        <v>1</v>
      </c>
      <c r="I9" s="27">
        <f t="shared" si="0"/>
        <v>1</v>
      </c>
      <c r="J9" s="27">
        <f t="shared" si="0"/>
        <v>0.9717548076923077</v>
      </c>
      <c r="K9" s="27">
        <f t="shared" si="0"/>
        <v>0.962970498474059</v>
      </c>
      <c r="L9" s="27">
        <f>L8/L7</f>
        <v>1</v>
      </c>
      <c r="M9" s="27">
        <f aca="true" t="shared" si="1" ref="M9:X9">M8/M7</f>
        <v>1</v>
      </c>
      <c r="N9" s="27">
        <f t="shared" si="1"/>
        <v>1</v>
      </c>
      <c r="O9" s="27">
        <f t="shared" si="1"/>
        <v>0.9373705179282869</v>
      </c>
      <c r="P9" s="27">
        <f t="shared" si="1"/>
        <v>1.0067746686303387</v>
      </c>
      <c r="Q9" s="27">
        <f t="shared" si="1"/>
        <v>0.9005563282336578</v>
      </c>
      <c r="R9" s="27">
        <f t="shared" si="1"/>
        <v>1</v>
      </c>
      <c r="S9" s="27">
        <f t="shared" si="1"/>
        <v>0.9977740678909294</v>
      </c>
      <c r="T9" s="27">
        <f t="shared" si="1"/>
        <v>1</v>
      </c>
      <c r="U9" s="27">
        <f t="shared" si="1"/>
        <v>1.05893536121673</v>
      </c>
      <c r="V9" s="27">
        <f t="shared" si="1"/>
        <v>1</v>
      </c>
      <c r="W9" s="27">
        <f t="shared" si="1"/>
        <v>1</v>
      </c>
      <c r="X9" s="27">
        <f t="shared" si="1"/>
        <v>1.0218600439787866</v>
      </c>
      <c r="Y9" s="11"/>
    </row>
    <row r="10" spans="1:25" s="6" customFormat="1" ht="28.5" customHeight="1" hidden="1">
      <c r="A10" s="53" t="s">
        <v>54</v>
      </c>
      <c r="B10" s="21">
        <v>65922</v>
      </c>
      <c r="C10" s="21">
        <f aca="true" t="shared" si="2" ref="C10:C15">SUM(D10:X10)</f>
        <v>57331</v>
      </c>
      <c r="D10" s="23">
        <v>1660</v>
      </c>
      <c r="E10" s="23">
        <v>3100</v>
      </c>
      <c r="F10" s="23">
        <v>4090</v>
      </c>
      <c r="G10" s="23">
        <v>2319</v>
      </c>
      <c r="H10" s="23">
        <v>2503</v>
      </c>
      <c r="I10" s="23">
        <v>2400</v>
      </c>
      <c r="J10" s="23">
        <v>1891</v>
      </c>
      <c r="K10" s="23">
        <v>3671</v>
      </c>
      <c r="L10" s="23">
        <v>2855</v>
      </c>
      <c r="M10" s="23">
        <v>1428</v>
      </c>
      <c r="N10" s="23">
        <v>1450</v>
      </c>
      <c r="O10" s="23">
        <v>3871</v>
      </c>
      <c r="P10" s="23">
        <v>1194</v>
      </c>
      <c r="Q10" s="23">
        <v>2728</v>
      </c>
      <c r="R10" s="23">
        <v>3600</v>
      </c>
      <c r="S10" s="23">
        <v>2873</v>
      </c>
      <c r="T10" s="23">
        <v>3483</v>
      </c>
      <c r="U10" s="23">
        <v>1133</v>
      </c>
      <c r="V10" s="23">
        <v>3860</v>
      </c>
      <c r="W10" s="23">
        <v>3679</v>
      </c>
      <c r="X10" s="23">
        <v>3543</v>
      </c>
      <c r="Y10" s="11"/>
    </row>
    <row r="11" spans="1:25" s="6" customFormat="1" ht="28.5" customHeight="1" hidden="1">
      <c r="A11" s="53" t="s">
        <v>55</v>
      </c>
      <c r="B11" s="21">
        <v>2724</v>
      </c>
      <c r="C11" s="21">
        <f t="shared" si="2"/>
        <v>6083</v>
      </c>
      <c r="D11" s="23">
        <v>800</v>
      </c>
      <c r="E11" s="23">
        <v>120</v>
      </c>
      <c r="F11" s="23">
        <v>825</v>
      </c>
      <c r="G11" s="23">
        <v>281</v>
      </c>
      <c r="H11" s="23">
        <v>269</v>
      </c>
      <c r="I11" s="23">
        <v>280</v>
      </c>
      <c r="J11" s="23">
        <v>99</v>
      </c>
      <c r="K11" s="23">
        <v>397</v>
      </c>
      <c r="L11" s="23">
        <v>87</v>
      </c>
      <c r="M11" s="23">
        <v>238</v>
      </c>
      <c r="N11" s="23">
        <v>86</v>
      </c>
      <c r="O11" s="23">
        <v>264</v>
      </c>
      <c r="P11" s="23">
        <v>200</v>
      </c>
      <c r="Q11" s="23">
        <v>223</v>
      </c>
      <c r="R11" s="23">
        <v>371</v>
      </c>
      <c r="S11" s="23">
        <v>61</v>
      </c>
      <c r="T11" s="23">
        <v>120</v>
      </c>
      <c r="U11" s="23">
        <v>0</v>
      </c>
      <c r="V11" s="23">
        <v>430</v>
      </c>
      <c r="W11" s="23">
        <v>387</v>
      </c>
      <c r="X11" s="23">
        <v>545</v>
      </c>
      <c r="Y11" s="11"/>
    </row>
    <row r="12" spans="1:25" s="6" customFormat="1" ht="28.5" customHeight="1" hidden="1">
      <c r="A12" s="63" t="s">
        <v>68</v>
      </c>
      <c r="B12" s="21">
        <v>128340</v>
      </c>
      <c r="C12" s="21">
        <f t="shared" si="2"/>
        <v>136814</v>
      </c>
      <c r="D12" s="64">
        <v>6500</v>
      </c>
      <c r="E12" s="64">
        <v>5960</v>
      </c>
      <c r="F12" s="64">
        <v>11200</v>
      </c>
      <c r="G12" s="64">
        <v>9896</v>
      </c>
      <c r="H12" s="64">
        <v>4830</v>
      </c>
      <c r="I12" s="64">
        <v>7564</v>
      </c>
      <c r="J12" s="64">
        <v>4042</v>
      </c>
      <c r="K12" s="64">
        <v>7548</v>
      </c>
      <c r="L12" s="64">
        <v>5200</v>
      </c>
      <c r="M12" s="64">
        <v>2600</v>
      </c>
      <c r="N12" s="64">
        <v>1870</v>
      </c>
      <c r="O12" s="64">
        <v>9225</v>
      </c>
      <c r="P12" s="64">
        <v>9755</v>
      </c>
      <c r="Q12" s="64">
        <v>5230</v>
      </c>
      <c r="R12" s="64">
        <v>7087</v>
      </c>
      <c r="S12" s="64">
        <v>6455</v>
      </c>
      <c r="T12" s="64">
        <v>6240</v>
      </c>
      <c r="U12" s="64">
        <v>3071</v>
      </c>
      <c r="V12" s="64">
        <v>5585</v>
      </c>
      <c r="W12" s="64">
        <v>8517</v>
      </c>
      <c r="X12" s="64">
        <v>8439</v>
      </c>
      <c r="Y12" s="11"/>
    </row>
    <row r="13" spans="1:25" s="6" customFormat="1" ht="28.5" customHeight="1" hidden="1">
      <c r="A13" s="63" t="s">
        <v>69</v>
      </c>
      <c r="B13" s="21">
        <v>15415</v>
      </c>
      <c r="C13" s="21">
        <f t="shared" si="2"/>
        <v>24658</v>
      </c>
      <c r="D13" s="64">
        <v>1300</v>
      </c>
      <c r="E13" s="64">
        <v>560</v>
      </c>
      <c r="F13" s="64">
        <v>920</v>
      </c>
      <c r="G13" s="64">
        <v>3358</v>
      </c>
      <c r="H13" s="64">
        <v>1132</v>
      </c>
      <c r="I13" s="64">
        <v>684</v>
      </c>
      <c r="J13" s="64">
        <v>720</v>
      </c>
      <c r="K13" s="64">
        <v>350</v>
      </c>
      <c r="L13" s="64">
        <v>470</v>
      </c>
      <c r="M13" s="64">
        <v>733</v>
      </c>
      <c r="N13" s="64">
        <v>695</v>
      </c>
      <c r="O13" s="64">
        <v>5759</v>
      </c>
      <c r="P13" s="64">
        <v>1007</v>
      </c>
      <c r="Q13" s="64">
        <v>200</v>
      </c>
      <c r="R13" s="64">
        <v>2000</v>
      </c>
      <c r="S13" s="64">
        <v>545</v>
      </c>
      <c r="T13" s="64">
        <v>620</v>
      </c>
      <c r="U13" s="64">
        <v>450</v>
      </c>
      <c r="V13" s="64">
        <v>470</v>
      </c>
      <c r="W13" s="64">
        <v>695</v>
      </c>
      <c r="X13" s="64">
        <v>1990</v>
      </c>
      <c r="Y13" s="11"/>
    </row>
    <row r="14" spans="1:24" s="7" customFormat="1" ht="26.25" customHeight="1" hidden="1">
      <c r="A14" s="28" t="s">
        <v>43</v>
      </c>
      <c r="B14" s="21">
        <v>60768</v>
      </c>
      <c r="C14" s="21">
        <f t="shared" si="2"/>
        <v>71164</v>
      </c>
      <c r="D14" s="29">
        <v>3420</v>
      </c>
      <c r="E14" s="29">
        <v>2963</v>
      </c>
      <c r="F14" s="29">
        <v>6826</v>
      </c>
      <c r="G14" s="29">
        <v>3241</v>
      </c>
      <c r="H14" s="29">
        <v>2580</v>
      </c>
      <c r="I14" s="29">
        <v>3533</v>
      </c>
      <c r="J14" s="29">
        <v>1388</v>
      </c>
      <c r="K14" s="29">
        <v>3804</v>
      </c>
      <c r="L14" s="29">
        <v>2899</v>
      </c>
      <c r="M14" s="29">
        <v>2785</v>
      </c>
      <c r="N14" s="29">
        <v>1339</v>
      </c>
      <c r="O14" s="29">
        <v>3987</v>
      </c>
      <c r="P14" s="29">
        <v>6233</v>
      </c>
      <c r="Q14" s="29">
        <v>3112</v>
      </c>
      <c r="R14" s="29">
        <v>3837</v>
      </c>
      <c r="S14" s="29">
        <v>2379</v>
      </c>
      <c r="T14" s="29">
        <v>2820</v>
      </c>
      <c r="U14" s="29">
        <v>1797</v>
      </c>
      <c r="V14" s="29">
        <v>4209</v>
      </c>
      <c r="W14" s="29">
        <v>4409</v>
      </c>
      <c r="X14" s="29">
        <v>3603</v>
      </c>
    </row>
    <row r="15" spans="1:24" s="7" customFormat="1" ht="31.5" customHeight="1" hidden="1">
      <c r="A15" s="30" t="s">
        <v>27</v>
      </c>
      <c r="B15" s="21">
        <v>17694</v>
      </c>
      <c r="C15" s="21">
        <f t="shared" si="2"/>
        <v>8355</v>
      </c>
      <c r="D15" s="31">
        <v>0</v>
      </c>
      <c r="E15" s="31">
        <v>426</v>
      </c>
      <c r="F15" s="31">
        <v>550</v>
      </c>
      <c r="G15" s="31">
        <v>824</v>
      </c>
      <c r="H15" s="31">
        <v>524</v>
      </c>
      <c r="I15" s="31">
        <v>0</v>
      </c>
      <c r="J15" s="31">
        <v>400</v>
      </c>
      <c r="K15" s="31">
        <v>610</v>
      </c>
      <c r="L15" s="31">
        <v>363</v>
      </c>
      <c r="M15" s="31">
        <v>400</v>
      </c>
      <c r="N15" s="31">
        <v>260</v>
      </c>
      <c r="O15" s="31">
        <v>398</v>
      </c>
      <c r="P15" s="31">
        <v>300</v>
      </c>
      <c r="Q15" s="31">
        <v>488</v>
      </c>
      <c r="R15" s="31">
        <v>345</v>
      </c>
      <c r="S15" s="31">
        <v>722</v>
      </c>
      <c r="T15" s="31">
        <v>484</v>
      </c>
      <c r="U15" s="31">
        <v>272</v>
      </c>
      <c r="V15" s="31">
        <v>486</v>
      </c>
      <c r="W15" s="31">
        <v>423</v>
      </c>
      <c r="X15" s="31">
        <v>80</v>
      </c>
    </row>
    <row r="16" spans="1:24" s="7" customFormat="1" ht="23.25" customHeight="1" hidden="1">
      <c r="A16" s="30" t="s">
        <v>26</v>
      </c>
      <c r="B16" s="32">
        <f>B15/B14</f>
        <v>0.2911729857819905</v>
      </c>
      <c r="C16" s="32">
        <f>C15/C14</f>
        <v>0.11740486762970041</v>
      </c>
      <c r="D16" s="33">
        <f>D15/D14</f>
        <v>0</v>
      </c>
      <c r="E16" s="33">
        <f aca="true" t="shared" si="3" ref="E16:X16">E15/E14</f>
        <v>0.14377320283496456</v>
      </c>
      <c r="F16" s="33">
        <f t="shared" si="3"/>
        <v>0.08057427483152652</v>
      </c>
      <c r="G16" s="33">
        <f t="shared" si="3"/>
        <v>0.2542425177414378</v>
      </c>
      <c r="H16" s="33">
        <f t="shared" si="3"/>
        <v>0.20310077519379846</v>
      </c>
      <c r="I16" s="33">
        <f t="shared" si="3"/>
        <v>0</v>
      </c>
      <c r="J16" s="33">
        <f t="shared" si="3"/>
        <v>0.2881844380403458</v>
      </c>
      <c r="K16" s="33">
        <f t="shared" si="3"/>
        <v>0.16035751840168244</v>
      </c>
      <c r="L16" s="33">
        <f t="shared" si="3"/>
        <v>0.1252155915833046</v>
      </c>
      <c r="M16" s="33">
        <f t="shared" si="3"/>
        <v>0.1436265709156194</v>
      </c>
      <c r="N16" s="33">
        <f t="shared" si="3"/>
        <v>0.1941747572815534</v>
      </c>
      <c r="O16" s="33">
        <f t="shared" si="3"/>
        <v>0.09982442939553549</v>
      </c>
      <c r="P16" s="33">
        <f t="shared" si="3"/>
        <v>0.048130916091769615</v>
      </c>
      <c r="Q16" s="33">
        <f t="shared" si="3"/>
        <v>0.15681233933161953</v>
      </c>
      <c r="R16" s="33">
        <f t="shared" si="3"/>
        <v>0.08991399530883502</v>
      </c>
      <c r="S16" s="33">
        <f t="shared" si="3"/>
        <v>0.30348886086591004</v>
      </c>
      <c r="T16" s="33">
        <f t="shared" si="3"/>
        <v>0.17163120567375886</v>
      </c>
      <c r="U16" s="33">
        <f t="shared" si="3"/>
        <v>0.15136338341680577</v>
      </c>
      <c r="V16" s="33">
        <f t="shared" si="3"/>
        <v>0.11546685673556664</v>
      </c>
      <c r="W16" s="33">
        <f t="shared" si="3"/>
        <v>0.0959401224767521</v>
      </c>
      <c r="X16" s="33">
        <f t="shared" si="3"/>
        <v>0.022203719122953096</v>
      </c>
    </row>
    <row r="17" spans="1:24" s="7" customFormat="1" ht="23.25" customHeight="1" hidden="1">
      <c r="A17" s="54" t="s">
        <v>53</v>
      </c>
      <c r="B17" s="21">
        <v>13908</v>
      </c>
      <c r="C17" s="21">
        <f>SUM(D17:X17)</f>
        <v>3373</v>
      </c>
      <c r="D17" s="31"/>
      <c r="E17" s="31">
        <v>320</v>
      </c>
      <c r="F17" s="31">
        <v>120</v>
      </c>
      <c r="G17" s="31"/>
      <c r="H17" s="31">
        <v>194</v>
      </c>
      <c r="I17" s="31">
        <v>0</v>
      </c>
      <c r="J17" s="31">
        <v>20</v>
      </c>
      <c r="K17" s="31">
        <v>115</v>
      </c>
      <c r="L17" s="31">
        <v>93</v>
      </c>
      <c r="M17" s="31"/>
      <c r="N17" s="31"/>
      <c r="O17" s="31">
        <v>398</v>
      </c>
      <c r="P17" s="31"/>
      <c r="Q17" s="31">
        <v>488</v>
      </c>
      <c r="R17" s="31">
        <v>435</v>
      </c>
      <c r="S17" s="31"/>
      <c r="T17" s="31">
        <v>484</v>
      </c>
      <c r="U17" s="31">
        <v>172</v>
      </c>
      <c r="V17" s="31">
        <v>416</v>
      </c>
      <c r="W17" s="31">
        <v>38</v>
      </c>
      <c r="X17" s="31">
        <v>80</v>
      </c>
    </row>
    <row r="18" spans="1:24" s="7" customFormat="1" ht="31.5" customHeight="1" hidden="1">
      <c r="A18" s="16" t="s">
        <v>36</v>
      </c>
      <c r="B18" s="21">
        <v>149041</v>
      </c>
      <c r="C18" s="21">
        <f>SUM(D18:X18)</f>
        <v>140837</v>
      </c>
      <c r="D18" s="34">
        <v>3351</v>
      </c>
      <c r="E18" s="34">
        <v>8674</v>
      </c>
      <c r="F18" s="34">
        <v>7581</v>
      </c>
      <c r="G18" s="34">
        <v>6994</v>
      </c>
      <c r="H18" s="34">
        <v>5591</v>
      </c>
      <c r="I18" s="34">
        <v>7120</v>
      </c>
      <c r="J18" s="34">
        <v>6252</v>
      </c>
      <c r="K18" s="34">
        <v>5568</v>
      </c>
      <c r="L18" s="34">
        <v>6581</v>
      </c>
      <c r="M18" s="34">
        <v>5205</v>
      </c>
      <c r="N18" s="34">
        <v>4507</v>
      </c>
      <c r="O18" s="34">
        <v>10364</v>
      </c>
      <c r="P18" s="34">
        <v>7470</v>
      </c>
      <c r="Q18" s="34">
        <v>5820</v>
      </c>
      <c r="R18" s="34">
        <v>7539</v>
      </c>
      <c r="S18" s="34">
        <v>8898</v>
      </c>
      <c r="T18" s="34">
        <v>1899</v>
      </c>
      <c r="U18" s="34">
        <v>3382</v>
      </c>
      <c r="V18" s="34">
        <v>12690</v>
      </c>
      <c r="W18" s="34">
        <v>11064</v>
      </c>
      <c r="X18" s="35">
        <v>4287</v>
      </c>
    </row>
    <row r="19" spans="1:24" s="7" customFormat="1" ht="31.5" customHeight="1" hidden="1">
      <c r="A19" s="36" t="s">
        <v>39</v>
      </c>
      <c r="B19" s="21">
        <v>2353</v>
      </c>
      <c r="C19" s="21">
        <f>SUM(D19:X19)</f>
        <v>1188</v>
      </c>
      <c r="D19" s="37">
        <v>0</v>
      </c>
      <c r="E19" s="22">
        <v>0</v>
      </c>
      <c r="F19" s="37">
        <v>0</v>
      </c>
      <c r="G19" s="37">
        <v>310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35</v>
      </c>
      <c r="N19" s="37">
        <v>0</v>
      </c>
      <c r="O19" s="37">
        <v>193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560</v>
      </c>
      <c r="W19" s="37">
        <v>30</v>
      </c>
      <c r="X19" s="37">
        <v>60</v>
      </c>
    </row>
    <row r="20" spans="1:24" s="7" customFormat="1" ht="24.75" customHeight="1" hidden="1">
      <c r="A20" s="25" t="s">
        <v>21</v>
      </c>
      <c r="B20" s="32">
        <f>B19/B18</f>
        <v>0.015787602069229273</v>
      </c>
      <c r="C20" s="32">
        <f>C19/C18</f>
        <v>0.008435283341735482</v>
      </c>
      <c r="D20" s="33">
        <f>D19/D18</f>
        <v>0</v>
      </c>
      <c r="E20" s="33">
        <f aca="true" t="shared" si="4" ref="E20:X20">E19/E18</f>
        <v>0</v>
      </c>
      <c r="F20" s="33">
        <f t="shared" si="4"/>
        <v>0</v>
      </c>
      <c r="G20" s="33">
        <f t="shared" si="4"/>
        <v>0.04432370603374321</v>
      </c>
      <c r="H20" s="33">
        <f t="shared" si="4"/>
        <v>0</v>
      </c>
      <c r="I20" s="33">
        <f t="shared" si="4"/>
        <v>0</v>
      </c>
      <c r="J20" s="33">
        <f t="shared" si="4"/>
        <v>0</v>
      </c>
      <c r="K20" s="33">
        <f t="shared" si="4"/>
        <v>0</v>
      </c>
      <c r="L20" s="33">
        <f t="shared" si="4"/>
        <v>0</v>
      </c>
      <c r="M20" s="33">
        <f t="shared" si="4"/>
        <v>0.0067243035542747355</v>
      </c>
      <c r="N20" s="33">
        <f t="shared" si="4"/>
        <v>0</v>
      </c>
      <c r="O20" s="33">
        <f t="shared" si="4"/>
        <v>0.01862215360864531</v>
      </c>
      <c r="P20" s="33">
        <f t="shared" si="4"/>
        <v>0</v>
      </c>
      <c r="Q20" s="33">
        <f t="shared" si="4"/>
        <v>0</v>
      </c>
      <c r="R20" s="33">
        <f t="shared" si="4"/>
        <v>0</v>
      </c>
      <c r="S20" s="33">
        <f t="shared" si="4"/>
        <v>0</v>
      </c>
      <c r="T20" s="33">
        <f t="shared" si="4"/>
        <v>0</v>
      </c>
      <c r="U20" s="33">
        <f t="shared" si="4"/>
        <v>0</v>
      </c>
      <c r="V20" s="33">
        <f t="shared" si="4"/>
        <v>0.04412923561859732</v>
      </c>
      <c r="W20" s="33">
        <f t="shared" si="4"/>
        <v>0.0027114967462039045</v>
      </c>
      <c r="X20" s="33">
        <f t="shared" si="4"/>
        <v>0.013995801259622114</v>
      </c>
    </row>
    <row r="21" spans="1:24" s="7" customFormat="1" ht="31.5" customHeight="1" hidden="1">
      <c r="A21" s="36" t="s">
        <v>37</v>
      </c>
      <c r="B21" s="21">
        <v>29370</v>
      </c>
      <c r="C21" s="21">
        <f>SUM(D21:X21)</f>
        <v>47285</v>
      </c>
      <c r="D21" s="37">
        <v>3320</v>
      </c>
      <c r="E21" s="37">
        <v>2112</v>
      </c>
      <c r="F21" s="37">
        <v>4200</v>
      </c>
      <c r="G21" s="37">
        <v>1637</v>
      </c>
      <c r="H21" s="37">
        <v>278</v>
      </c>
      <c r="I21" s="37">
        <v>3000</v>
      </c>
      <c r="J21" s="37">
        <v>1388</v>
      </c>
      <c r="K21" s="37">
        <v>921</v>
      </c>
      <c r="L21" s="37">
        <v>1299</v>
      </c>
      <c r="M21" s="37">
        <v>2200</v>
      </c>
      <c r="N21" s="37">
        <v>660</v>
      </c>
      <c r="O21" s="37">
        <v>3573</v>
      </c>
      <c r="P21" s="37">
        <v>5105</v>
      </c>
      <c r="Q21" s="37">
        <v>2536</v>
      </c>
      <c r="R21" s="37">
        <v>3492</v>
      </c>
      <c r="S21" s="37">
        <v>1176</v>
      </c>
      <c r="T21" s="37">
        <v>2336</v>
      </c>
      <c r="U21" s="37">
        <v>730</v>
      </c>
      <c r="V21" s="37">
        <v>3176</v>
      </c>
      <c r="W21" s="37">
        <v>3029</v>
      </c>
      <c r="X21" s="45">
        <v>1117</v>
      </c>
    </row>
    <row r="22" spans="1:24" s="7" customFormat="1" ht="22.5" customHeight="1" hidden="1">
      <c r="A22" s="25" t="s">
        <v>44</v>
      </c>
      <c r="B22" s="38">
        <f>B21/B14</f>
        <v>0.4833135860979463</v>
      </c>
      <c r="C22" s="38">
        <f>C21/C14</f>
        <v>0.6644511269743129</v>
      </c>
      <c r="D22" s="39">
        <f>D21/D14</f>
        <v>0.9707602339181286</v>
      </c>
      <c r="E22" s="39">
        <f aca="true" t="shared" si="5" ref="E22:X22">E21/E14</f>
        <v>0.7127910901113736</v>
      </c>
      <c r="F22" s="39">
        <f t="shared" si="5"/>
        <v>0.6152944623498389</v>
      </c>
      <c r="G22" s="39">
        <f t="shared" si="5"/>
        <v>0.5050910212897254</v>
      </c>
      <c r="H22" s="39">
        <f t="shared" si="5"/>
        <v>0.10775193798449613</v>
      </c>
      <c r="I22" s="39">
        <f t="shared" si="5"/>
        <v>0.8491367110104727</v>
      </c>
      <c r="J22" s="39">
        <f t="shared" si="5"/>
        <v>1</v>
      </c>
      <c r="K22" s="39">
        <f t="shared" si="5"/>
        <v>0.2421135646687697</v>
      </c>
      <c r="L22" s="39">
        <f t="shared" si="5"/>
        <v>0.44808554674025525</v>
      </c>
      <c r="M22" s="39">
        <f t="shared" si="5"/>
        <v>0.7899461400359067</v>
      </c>
      <c r="N22" s="39">
        <f t="shared" si="5"/>
        <v>0.49290515309932786</v>
      </c>
      <c r="O22" s="39">
        <f t="shared" si="5"/>
        <v>0.8961625282167043</v>
      </c>
      <c r="P22" s="39">
        <f t="shared" si="5"/>
        <v>0.8190277554949462</v>
      </c>
      <c r="Q22" s="39">
        <f t="shared" si="5"/>
        <v>0.8149100257069408</v>
      </c>
      <c r="R22" s="39">
        <f t="shared" si="5"/>
        <v>0.910086004691165</v>
      </c>
      <c r="S22" s="39">
        <f t="shared" si="5"/>
        <v>0.4943253467843632</v>
      </c>
      <c r="T22" s="39">
        <f t="shared" si="5"/>
        <v>0.8283687943262411</v>
      </c>
      <c r="U22" s="39">
        <f t="shared" si="5"/>
        <v>0.4062326099053979</v>
      </c>
      <c r="V22" s="39">
        <f t="shared" si="5"/>
        <v>0.7545735329056783</v>
      </c>
      <c r="W22" s="39">
        <f t="shared" si="5"/>
        <v>0.6870038557496031</v>
      </c>
      <c r="X22" s="39">
        <f t="shared" si="5"/>
        <v>0.31001942825423257</v>
      </c>
    </row>
    <row r="23" spans="1:24" s="7" customFormat="1" ht="22.5" customHeight="1" hidden="1">
      <c r="A23" s="36" t="s">
        <v>51</v>
      </c>
      <c r="B23" s="21">
        <v>21030</v>
      </c>
      <c r="C23" s="21">
        <f>SUM(D23:X23)</f>
        <v>34267</v>
      </c>
      <c r="D23" s="46">
        <v>590</v>
      </c>
      <c r="E23" s="46">
        <v>0</v>
      </c>
      <c r="F23" s="46">
        <v>140</v>
      </c>
      <c r="G23" s="46">
        <v>589</v>
      </c>
      <c r="H23" s="46">
        <v>93</v>
      </c>
      <c r="I23" s="46">
        <v>1400</v>
      </c>
      <c r="J23" s="46">
        <v>175</v>
      </c>
      <c r="K23" s="46">
        <v>1175</v>
      </c>
      <c r="L23" s="46">
        <v>803</v>
      </c>
      <c r="M23" s="46">
        <v>2240</v>
      </c>
      <c r="N23" s="46">
        <v>0</v>
      </c>
      <c r="O23" s="46">
        <v>4510</v>
      </c>
      <c r="P23" s="46">
        <v>7470</v>
      </c>
      <c r="Q23" s="46">
        <v>340</v>
      </c>
      <c r="R23" s="46">
        <v>7539</v>
      </c>
      <c r="S23" s="46">
        <v>3492</v>
      </c>
      <c r="T23" s="46">
        <v>0</v>
      </c>
      <c r="U23" s="46">
        <v>500</v>
      </c>
      <c r="V23" s="46">
        <v>960</v>
      </c>
      <c r="W23" s="46">
        <v>2240</v>
      </c>
      <c r="X23" s="46">
        <v>11</v>
      </c>
    </row>
    <row r="24" spans="1:24" s="7" customFormat="1" ht="22.5" customHeight="1" hidden="1">
      <c r="A24" s="36" t="s">
        <v>44</v>
      </c>
      <c r="B24" s="38">
        <f>B23/B18</f>
        <v>0.1411021128414329</v>
      </c>
      <c r="C24" s="38">
        <f aca="true" t="shared" si="6" ref="C24:X24">C23/C18</f>
        <v>0.2433096416424661</v>
      </c>
      <c r="D24" s="39">
        <f t="shared" si="6"/>
        <v>0.1760668457176962</v>
      </c>
      <c r="E24" s="39">
        <f t="shared" si="6"/>
        <v>0</v>
      </c>
      <c r="F24" s="39">
        <f t="shared" si="6"/>
        <v>0.018467220683287166</v>
      </c>
      <c r="G24" s="39">
        <f t="shared" si="6"/>
        <v>0.0842150414641121</v>
      </c>
      <c r="H24" s="39">
        <f t="shared" si="6"/>
        <v>0.016633875871937043</v>
      </c>
      <c r="I24" s="39">
        <f t="shared" si="6"/>
        <v>0.19662921348314608</v>
      </c>
      <c r="J24" s="39">
        <f t="shared" si="6"/>
        <v>0.02799104286628279</v>
      </c>
      <c r="K24" s="39">
        <f t="shared" si="6"/>
        <v>0.21102729885057472</v>
      </c>
      <c r="L24" s="39">
        <f t="shared" si="6"/>
        <v>0.12201793040571342</v>
      </c>
      <c r="M24" s="39">
        <f t="shared" si="6"/>
        <v>0.4303554274735831</v>
      </c>
      <c r="N24" s="39">
        <f t="shared" si="6"/>
        <v>0</v>
      </c>
      <c r="O24" s="39">
        <f t="shared" si="6"/>
        <v>0.43516016981860284</v>
      </c>
      <c r="P24" s="39">
        <f t="shared" si="6"/>
        <v>1</v>
      </c>
      <c r="Q24" s="39">
        <f t="shared" si="6"/>
        <v>0.058419243986254296</v>
      </c>
      <c r="R24" s="39">
        <f t="shared" si="6"/>
        <v>1</v>
      </c>
      <c r="S24" s="39">
        <f t="shared" si="6"/>
        <v>0.392447741065408</v>
      </c>
      <c r="T24" s="39">
        <f t="shared" si="6"/>
        <v>0</v>
      </c>
      <c r="U24" s="39">
        <f t="shared" si="6"/>
        <v>0.14784151389710232</v>
      </c>
      <c r="V24" s="39">
        <f t="shared" si="6"/>
        <v>0.07565011820330969</v>
      </c>
      <c r="W24" s="39">
        <f t="shared" si="6"/>
        <v>0.2024584237165582</v>
      </c>
      <c r="X24" s="39">
        <f t="shared" si="6"/>
        <v>0.0025658968975973873</v>
      </c>
    </row>
    <row r="25" spans="1:24" s="7" customFormat="1" ht="27" customHeight="1" hidden="1">
      <c r="A25" s="47" t="s">
        <v>28</v>
      </c>
      <c r="B25" s="21"/>
      <c r="C25" s="2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s="7" customFormat="1" ht="31.5" customHeight="1" hidden="1">
      <c r="A26" s="30" t="s">
        <v>34</v>
      </c>
      <c r="B26" s="21">
        <v>47590</v>
      </c>
      <c r="C26" s="21">
        <f>SUM(D26:X26)</f>
        <v>50302</v>
      </c>
      <c r="D26" s="31">
        <v>3390</v>
      </c>
      <c r="E26" s="31">
        <v>2883</v>
      </c>
      <c r="F26" s="31">
        <v>6826</v>
      </c>
      <c r="G26" s="31">
        <v>1153</v>
      </c>
      <c r="H26" s="31">
        <v>192</v>
      </c>
      <c r="I26" s="31">
        <v>3000</v>
      </c>
      <c r="J26" s="31">
        <v>1388</v>
      </c>
      <c r="K26" s="31">
        <v>981</v>
      </c>
      <c r="L26" s="31">
        <v>1075</v>
      </c>
      <c r="M26" s="31">
        <v>2200</v>
      </c>
      <c r="N26" s="31">
        <v>720</v>
      </c>
      <c r="O26" s="31">
        <v>3573</v>
      </c>
      <c r="P26" s="31">
        <v>4085</v>
      </c>
      <c r="Q26" s="31">
        <v>2562</v>
      </c>
      <c r="R26" s="31">
        <v>3492</v>
      </c>
      <c r="S26" s="31">
        <v>1880</v>
      </c>
      <c r="T26" s="31">
        <v>1866</v>
      </c>
      <c r="U26" s="31">
        <v>875</v>
      </c>
      <c r="V26" s="31">
        <v>3596</v>
      </c>
      <c r="W26" s="31">
        <v>3423</v>
      </c>
      <c r="X26" s="40">
        <v>1142</v>
      </c>
    </row>
    <row r="27" spans="1:24" s="7" customFormat="1" ht="22.5" customHeight="1" hidden="1">
      <c r="A27" s="25" t="s">
        <v>44</v>
      </c>
      <c r="B27" s="32">
        <f>B26/B14</f>
        <v>0.7831424433912586</v>
      </c>
      <c r="C27" s="32">
        <f>C26/C14</f>
        <v>0.7068461581698612</v>
      </c>
      <c r="D27" s="33">
        <f>D26/D14</f>
        <v>0.9912280701754386</v>
      </c>
      <c r="E27" s="33">
        <f>E26/E14</f>
        <v>0.9730003374957813</v>
      </c>
      <c r="F27" s="33">
        <f aca="true" t="shared" si="7" ref="F27:X27">F26/F14</f>
        <v>1</v>
      </c>
      <c r="G27" s="33">
        <f t="shared" si="7"/>
        <v>0.35575439679111387</v>
      </c>
      <c r="H27" s="33">
        <f t="shared" si="7"/>
        <v>0.07441860465116279</v>
      </c>
      <c r="I27" s="33">
        <f t="shared" si="7"/>
        <v>0.8491367110104727</v>
      </c>
      <c r="J27" s="33">
        <f t="shared" si="7"/>
        <v>1</v>
      </c>
      <c r="K27" s="33">
        <f t="shared" si="7"/>
        <v>0.2578864353312303</v>
      </c>
      <c r="L27" s="33">
        <f t="shared" si="7"/>
        <v>0.370817523283891</v>
      </c>
      <c r="M27" s="33">
        <f t="shared" si="7"/>
        <v>0.7899461400359067</v>
      </c>
      <c r="N27" s="33">
        <f t="shared" si="7"/>
        <v>0.537714712471994</v>
      </c>
      <c r="O27" s="33">
        <f t="shared" si="7"/>
        <v>0.8961625282167043</v>
      </c>
      <c r="P27" s="33">
        <f t="shared" si="7"/>
        <v>0.6553826407829295</v>
      </c>
      <c r="Q27" s="33">
        <f t="shared" si="7"/>
        <v>0.8232647814910026</v>
      </c>
      <c r="R27" s="33">
        <f>R26/R14</f>
        <v>0.910086004691165</v>
      </c>
      <c r="S27" s="33">
        <f t="shared" si="7"/>
        <v>0.7902480033627575</v>
      </c>
      <c r="T27" s="33">
        <f t="shared" si="7"/>
        <v>0.6617021276595745</v>
      </c>
      <c r="U27" s="33">
        <f t="shared" si="7"/>
        <v>0.4869226488592098</v>
      </c>
      <c r="V27" s="33">
        <f t="shared" si="7"/>
        <v>0.854359705393205</v>
      </c>
      <c r="W27" s="33">
        <f t="shared" si="7"/>
        <v>0.7763665230210932</v>
      </c>
      <c r="X27" s="33">
        <f t="shared" si="7"/>
        <v>0.31695809048015544</v>
      </c>
    </row>
    <row r="28" spans="1:24" s="7" customFormat="1" ht="31.5" customHeight="1" hidden="1">
      <c r="A28" s="30" t="s">
        <v>35</v>
      </c>
      <c r="B28" s="21">
        <v>112993</v>
      </c>
      <c r="C28" s="21">
        <f>SUM(D28:X28)</f>
        <v>108259</v>
      </c>
      <c r="D28" s="22">
        <v>3351</v>
      </c>
      <c r="E28" s="22">
        <v>8674</v>
      </c>
      <c r="F28" s="22">
        <v>7581</v>
      </c>
      <c r="G28" s="22">
        <v>2007</v>
      </c>
      <c r="H28" s="22">
        <v>2580</v>
      </c>
      <c r="I28" s="22">
        <v>5038</v>
      </c>
      <c r="J28" s="22">
        <v>6045</v>
      </c>
      <c r="K28" s="22">
        <v>4259</v>
      </c>
      <c r="L28" s="22">
        <v>3433</v>
      </c>
      <c r="M28" s="22">
        <v>3200</v>
      </c>
      <c r="N28" s="22">
        <v>1940</v>
      </c>
      <c r="O28" s="22">
        <v>9453</v>
      </c>
      <c r="P28" s="22">
        <v>7470</v>
      </c>
      <c r="Q28" s="22">
        <v>3811</v>
      </c>
      <c r="R28" s="22">
        <v>7539</v>
      </c>
      <c r="S28" s="22">
        <v>8148</v>
      </c>
      <c r="T28" s="22">
        <v>1899</v>
      </c>
      <c r="U28" s="22">
        <v>1050</v>
      </c>
      <c r="V28" s="22">
        <v>6425</v>
      </c>
      <c r="W28" s="22">
        <v>11064</v>
      </c>
      <c r="X28" s="41">
        <v>3292</v>
      </c>
    </row>
    <row r="29" spans="1:24" s="7" customFormat="1" ht="21.75" customHeight="1" hidden="1">
      <c r="A29" s="25" t="s">
        <v>44</v>
      </c>
      <c r="B29" s="32">
        <f>B28/B18</f>
        <v>0.758133667916882</v>
      </c>
      <c r="C29" s="32">
        <f>C28/C18</f>
        <v>0.768682945532779</v>
      </c>
      <c r="D29" s="33">
        <f>D28/D18</f>
        <v>1</v>
      </c>
      <c r="E29" s="33">
        <f aca="true" t="shared" si="8" ref="E29:X29">E28/E18</f>
        <v>1</v>
      </c>
      <c r="F29" s="33">
        <f t="shared" si="8"/>
        <v>1</v>
      </c>
      <c r="G29" s="33">
        <f t="shared" si="8"/>
        <v>0.28696025164426653</v>
      </c>
      <c r="H29" s="33">
        <f t="shared" si="8"/>
        <v>0.46145591128599533</v>
      </c>
      <c r="I29" s="33">
        <f t="shared" si="8"/>
        <v>0.7075842696629213</v>
      </c>
      <c r="J29" s="33">
        <f t="shared" si="8"/>
        <v>0.966890595009597</v>
      </c>
      <c r="K29" s="33">
        <f t="shared" si="8"/>
        <v>0.7649066091954023</v>
      </c>
      <c r="L29" s="33">
        <f t="shared" si="8"/>
        <v>0.5216532441878134</v>
      </c>
      <c r="M29" s="33">
        <f t="shared" si="8"/>
        <v>0.6147934678194045</v>
      </c>
      <c r="N29" s="33">
        <f t="shared" si="8"/>
        <v>0.4304415353893943</v>
      </c>
      <c r="O29" s="33">
        <f t="shared" si="8"/>
        <v>0.9120995754534929</v>
      </c>
      <c r="P29" s="33">
        <f t="shared" si="8"/>
        <v>1</v>
      </c>
      <c r="Q29" s="33">
        <f t="shared" si="8"/>
        <v>0.6548109965635739</v>
      </c>
      <c r="R29" s="33">
        <f t="shared" si="8"/>
        <v>1</v>
      </c>
      <c r="S29" s="33">
        <f t="shared" si="8"/>
        <v>0.9157113958192852</v>
      </c>
      <c r="T29" s="33">
        <f t="shared" si="8"/>
        <v>1</v>
      </c>
      <c r="U29" s="33">
        <f t="shared" si="8"/>
        <v>0.31046717918391487</v>
      </c>
      <c r="V29" s="33">
        <f t="shared" si="8"/>
        <v>0.5063041765169425</v>
      </c>
      <c r="W29" s="33">
        <f t="shared" si="8"/>
        <v>1</v>
      </c>
      <c r="X29" s="33">
        <f t="shared" si="8"/>
        <v>0.7679029624446</v>
      </c>
    </row>
    <row r="30" spans="1:24" s="7" customFormat="1" ht="31.5" customHeight="1" hidden="1">
      <c r="A30" s="42" t="s">
        <v>29</v>
      </c>
      <c r="B30" s="21">
        <v>123081</v>
      </c>
      <c r="C30" s="21">
        <f>SUM(D30:X30)</f>
        <v>101137</v>
      </c>
      <c r="D30" s="34">
        <v>2030</v>
      </c>
      <c r="E30" s="34">
        <v>2917</v>
      </c>
      <c r="F30" s="34">
        <v>15598</v>
      </c>
      <c r="G30" s="34">
        <v>9342</v>
      </c>
      <c r="H30" s="34">
        <v>4307</v>
      </c>
      <c r="I30" s="34">
        <v>5600</v>
      </c>
      <c r="J30" s="34">
        <v>2398</v>
      </c>
      <c r="K30" s="34">
        <v>9042</v>
      </c>
      <c r="L30" s="34">
        <v>3036</v>
      </c>
      <c r="M30" s="34">
        <v>1619</v>
      </c>
      <c r="N30" s="34">
        <v>975</v>
      </c>
      <c r="O30" s="34">
        <v>6241</v>
      </c>
      <c r="P30" s="34">
        <v>2308</v>
      </c>
      <c r="Q30" s="34">
        <v>3033</v>
      </c>
      <c r="R30" s="34">
        <v>6310</v>
      </c>
      <c r="S30" s="34">
        <v>2932</v>
      </c>
      <c r="T30" s="34">
        <v>3735</v>
      </c>
      <c r="U30" s="34">
        <v>1221</v>
      </c>
      <c r="V30" s="34">
        <v>3955</v>
      </c>
      <c r="W30" s="34">
        <v>12836</v>
      </c>
      <c r="X30" s="35">
        <v>1702</v>
      </c>
    </row>
    <row r="31" spans="1:24" s="7" customFormat="1" ht="31.5" customHeight="1" hidden="1">
      <c r="A31" s="30" t="s">
        <v>30</v>
      </c>
      <c r="B31" s="21">
        <v>95152</v>
      </c>
      <c r="C31" s="21">
        <f>SUM(D31:X31)</f>
        <v>88889</v>
      </c>
      <c r="D31" s="31">
        <v>2030</v>
      </c>
      <c r="E31" s="31">
        <v>2917</v>
      </c>
      <c r="F31" s="31">
        <v>15250</v>
      </c>
      <c r="G31" s="31">
        <v>4870</v>
      </c>
      <c r="H31" s="31">
        <v>1402</v>
      </c>
      <c r="I31" s="31">
        <v>5600</v>
      </c>
      <c r="J31" s="31">
        <v>2398</v>
      </c>
      <c r="K31" s="31">
        <v>4755</v>
      </c>
      <c r="L31" s="31">
        <v>3036</v>
      </c>
      <c r="M31" s="31">
        <v>1619</v>
      </c>
      <c r="N31" s="31">
        <v>975</v>
      </c>
      <c r="O31" s="31">
        <v>6241</v>
      </c>
      <c r="P31" s="31">
        <v>2308</v>
      </c>
      <c r="Q31" s="31">
        <v>2532</v>
      </c>
      <c r="R31" s="31">
        <v>6310</v>
      </c>
      <c r="S31" s="31">
        <v>3261</v>
      </c>
      <c r="T31" s="31">
        <v>3735</v>
      </c>
      <c r="U31" s="31">
        <v>1221</v>
      </c>
      <c r="V31" s="31">
        <v>3955</v>
      </c>
      <c r="W31" s="31">
        <v>12781</v>
      </c>
      <c r="X31" s="31">
        <v>1693</v>
      </c>
    </row>
    <row r="32" spans="1:24" s="7" customFormat="1" ht="24.75" customHeight="1" hidden="1">
      <c r="A32" s="25" t="s">
        <v>21</v>
      </c>
      <c r="B32" s="32">
        <f>B31/B30</f>
        <v>0.7730843915795289</v>
      </c>
      <c r="C32" s="32">
        <f>C31/C30</f>
        <v>0.8788969417720518</v>
      </c>
      <c r="D32" s="33">
        <f>D31/D30</f>
        <v>1</v>
      </c>
      <c r="E32" s="33">
        <f aca="true" t="shared" si="9" ref="E32:X32">E31/E30</f>
        <v>1</v>
      </c>
      <c r="F32" s="33">
        <f t="shared" si="9"/>
        <v>0.9776894473650468</v>
      </c>
      <c r="G32" s="33">
        <f t="shared" si="9"/>
        <v>0.5213016484692785</v>
      </c>
      <c r="H32" s="33">
        <f t="shared" si="9"/>
        <v>0.3255166008822847</v>
      </c>
      <c r="I32" s="33">
        <f t="shared" si="9"/>
        <v>1</v>
      </c>
      <c r="J32" s="33">
        <f t="shared" si="9"/>
        <v>1</v>
      </c>
      <c r="K32" s="33">
        <f t="shared" si="9"/>
        <v>0.5258792302587924</v>
      </c>
      <c r="L32" s="33">
        <f t="shared" si="9"/>
        <v>1</v>
      </c>
      <c r="M32" s="33">
        <f t="shared" si="9"/>
        <v>1</v>
      </c>
      <c r="N32" s="33">
        <f t="shared" si="9"/>
        <v>1</v>
      </c>
      <c r="O32" s="33">
        <f t="shared" si="9"/>
        <v>1</v>
      </c>
      <c r="P32" s="33">
        <f t="shared" si="9"/>
        <v>1</v>
      </c>
      <c r="Q32" s="33">
        <f t="shared" si="9"/>
        <v>0.8348170128585559</v>
      </c>
      <c r="R32" s="33">
        <f t="shared" si="9"/>
        <v>1</v>
      </c>
      <c r="S32" s="33">
        <f t="shared" si="9"/>
        <v>1.1122100954979537</v>
      </c>
      <c r="T32" s="33">
        <f t="shared" si="9"/>
        <v>1</v>
      </c>
      <c r="U32" s="33">
        <f t="shared" si="9"/>
        <v>1</v>
      </c>
      <c r="V32" s="33">
        <f t="shared" si="9"/>
        <v>1</v>
      </c>
      <c r="W32" s="33">
        <f t="shared" si="9"/>
        <v>0.9957151760673106</v>
      </c>
      <c r="X32" s="33">
        <f t="shared" si="9"/>
        <v>0.9947121034077556</v>
      </c>
    </row>
    <row r="33" spans="1:24" s="7" customFormat="1" ht="24.75" customHeight="1" hidden="1">
      <c r="A33" s="48" t="s">
        <v>52</v>
      </c>
      <c r="B33" s="49">
        <v>0</v>
      </c>
      <c r="C33" s="21">
        <f>SUM(D33:X33)</f>
        <v>80613</v>
      </c>
      <c r="D33" s="50">
        <v>1900</v>
      </c>
      <c r="E33" s="50">
        <v>2670</v>
      </c>
      <c r="F33" s="50">
        <v>7200</v>
      </c>
      <c r="G33" s="50">
        <v>4265</v>
      </c>
      <c r="H33" s="50">
        <v>880</v>
      </c>
      <c r="I33" s="50">
        <v>1600</v>
      </c>
      <c r="J33" s="50">
        <v>2918</v>
      </c>
      <c r="K33" s="50">
        <v>3799</v>
      </c>
      <c r="L33" s="50">
        <v>4740</v>
      </c>
      <c r="M33" s="50">
        <v>2603</v>
      </c>
      <c r="N33" s="50">
        <v>975</v>
      </c>
      <c r="O33" s="50">
        <v>7064</v>
      </c>
      <c r="P33" s="50">
        <v>5650</v>
      </c>
      <c r="Q33" s="50">
        <v>2430</v>
      </c>
      <c r="R33" s="50">
        <v>5086</v>
      </c>
      <c r="S33" s="50">
        <v>2901</v>
      </c>
      <c r="T33" s="50">
        <v>3476</v>
      </c>
      <c r="U33" s="50">
        <v>1141</v>
      </c>
      <c r="V33" s="50">
        <v>7266</v>
      </c>
      <c r="W33" s="50">
        <v>10356</v>
      </c>
      <c r="X33" s="51">
        <v>1693</v>
      </c>
    </row>
    <row r="34" spans="1:25" s="6" customFormat="1" ht="30.75" customHeight="1" hidden="1">
      <c r="A34" s="55" t="s">
        <v>56</v>
      </c>
      <c r="B34" s="17">
        <v>10648</v>
      </c>
      <c r="C34" s="17">
        <f>SUM(D34:X34)</f>
        <v>10161</v>
      </c>
      <c r="D34" s="18">
        <v>72</v>
      </c>
      <c r="E34" s="18">
        <v>500</v>
      </c>
      <c r="F34" s="19">
        <v>1380</v>
      </c>
      <c r="G34" s="18">
        <v>1415</v>
      </c>
      <c r="H34" s="18">
        <v>545</v>
      </c>
      <c r="I34" s="18">
        <v>504</v>
      </c>
      <c r="J34" s="18">
        <v>175</v>
      </c>
      <c r="K34" s="18">
        <v>1830</v>
      </c>
      <c r="L34" s="18">
        <v>600</v>
      </c>
      <c r="M34" s="18">
        <v>32</v>
      </c>
      <c r="N34" s="18">
        <v>39</v>
      </c>
      <c r="O34" s="18">
        <v>1100</v>
      </c>
      <c r="P34" s="18">
        <v>35</v>
      </c>
      <c r="Q34" s="18">
        <v>165</v>
      </c>
      <c r="R34" s="18">
        <v>302</v>
      </c>
      <c r="S34" s="18">
        <v>280</v>
      </c>
      <c r="T34" s="18">
        <v>160</v>
      </c>
      <c r="U34" s="18">
        <v>205</v>
      </c>
      <c r="V34" s="18">
        <v>242</v>
      </c>
      <c r="W34" s="18">
        <v>380</v>
      </c>
      <c r="X34" s="18">
        <v>200</v>
      </c>
      <c r="Y34" s="10"/>
    </row>
    <row r="35" spans="1:25" s="6" customFormat="1" ht="25.5" customHeight="1" hidden="1">
      <c r="A35" s="56" t="s">
        <v>57</v>
      </c>
      <c r="B35" s="21">
        <v>10509</v>
      </c>
      <c r="C35" s="21">
        <f>SUM(D35:X35)</f>
        <v>8851</v>
      </c>
      <c r="D35" s="22">
        <v>72</v>
      </c>
      <c r="E35" s="22">
        <v>143</v>
      </c>
      <c r="F35" s="22">
        <v>1380</v>
      </c>
      <c r="G35" s="77">
        <v>1147</v>
      </c>
      <c r="H35" s="77">
        <v>482</v>
      </c>
      <c r="I35" s="77">
        <v>476</v>
      </c>
      <c r="J35" s="77">
        <v>185</v>
      </c>
      <c r="K35" s="77">
        <v>1527</v>
      </c>
      <c r="L35" s="77">
        <v>425</v>
      </c>
      <c r="M35" s="77">
        <v>44</v>
      </c>
      <c r="N35" s="77">
        <v>50</v>
      </c>
      <c r="O35" s="77">
        <v>1020</v>
      </c>
      <c r="P35" s="77">
        <v>10</v>
      </c>
      <c r="Q35" s="77">
        <v>162</v>
      </c>
      <c r="R35" s="77">
        <v>280</v>
      </c>
      <c r="S35" s="77">
        <v>276</v>
      </c>
      <c r="T35" s="77">
        <v>160</v>
      </c>
      <c r="U35" s="77">
        <v>181</v>
      </c>
      <c r="V35" s="77">
        <v>260</v>
      </c>
      <c r="W35" s="77">
        <v>380</v>
      </c>
      <c r="X35" s="77">
        <v>191</v>
      </c>
      <c r="Y35" s="10"/>
    </row>
    <row r="36" spans="1:25" s="6" customFormat="1" ht="28.5" customHeight="1" hidden="1">
      <c r="A36" s="53" t="s">
        <v>21</v>
      </c>
      <c r="B36" s="26">
        <f aca="true" t="shared" si="10" ref="B36:X36">B35/B34</f>
        <v>0.9869459053343351</v>
      </c>
      <c r="C36" s="26">
        <f t="shared" si="10"/>
        <v>0.8710756815274088</v>
      </c>
      <c r="D36" s="27">
        <f t="shared" si="10"/>
        <v>1</v>
      </c>
      <c r="E36" s="27">
        <f t="shared" si="10"/>
        <v>0.286</v>
      </c>
      <c r="F36" s="27">
        <f t="shared" si="10"/>
        <v>1</v>
      </c>
      <c r="G36" s="27">
        <f t="shared" si="10"/>
        <v>0.8106007067137809</v>
      </c>
      <c r="H36" s="27">
        <f t="shared" si="10"/>
        <v>0.8844036697247707</v>
      </c>
      <c r="I36" s="27">
        <f t="shared" si="10"/>
        <v>0.9444444444444444</v>
      </c>
      <c r="J36" s="27">
        <f t="shared" si="10"/>
        <v>1.0571428571428572</v>
      </c>
      <c r="K36" s="27">
        <f t="shared" si="10"/>
        <v>0.8344262295081967</v>
      </c>
      <c r="L36" s="27">
        <f t="shared" si="10"/>
        <v>0.7083333333333334</v>
      </c>
      <c r="M36" s="27">
        <f t="shared" si="10"/>
        <v>1.375</v>
      </c>
      <c r="N36" s="27">
        <f t="shared" si="10"/>
        <v>1.2820512820512822</v>
      </c>
      <c r="O36" s="27">
        <f t="shared" si="10"/>
        <v>0.9272727272727272</v>
      </c>
      <c r="P36" s="27">
        <f t="shared" si="10"/>
        <v>0.2857142857142857</v>
      </c>
      <c r="Q36" s="27">
        <f t="shared" si="10"/>
        <v>0.9818181818181818</v>
      </c>
      <c r="R36" s="27">
        <f t="shared" si="10"/>
        <v>0.9271523178807947</v>
      </c>
      <c r="S36" s="27">
        <f t="shared" si="10"/>
        <v>0.9857142857142858</v>
      </c>
      <c r="T36" s="27">
        <f t="shared" si="10"/>
        <v>1</v>
      </c>
      <c r="U36" s="27">
        <f t="shared" si="10"/>
        <v>0.8829268292682927</v>
      </c>
      <c r="V36" s="27">
        <f t="shared" si="10"/>
        <v>1.0743801652892562</v>
      </c>
      <c r="W36" s="27">
        <f t="shared" si="10"/>
        <v>1</v>
      </c>
      <c r="X36" s="27">
        <f t="shared" si="10"/>
        <v>0.955</v>
      </c>
      <c r="Y36" s="11"/>
    </row>
    <row r="37" spans="1:25" s="6" customFormat="1" ht="28.5" customHeight="1" hidden="1">
      <c r="A37" s="63" t="s">
        <v>76</v>
      </c>
      <c r="B37" s="17">
        <v>9969</v>
      </c>
      <c r="C37" s="17">
        <f>SUM(D37:X37)</f>
        <v>8652</v>
      </c>
      <c r="D37" s="73">
        <v>72</v>
      </c>
      <c r="E37" s="73">
        <v>143</v>
      </c>
      <c r="F37" s="74">
        <v>1380</v>
      </c>
      <c r="G37" s="73">
        <v>1188</v>
      </c>
      <c r="H37" s="73">
        <v>482</v>
      </c>
      <c r="I37" s="73">
        <v>350</v>
      </c>
      <c r="J37" s="73">
        <v>185</v>
      </c>
      <c r="K37" s="73">
        <v>1527</v>
      </c>
      <c r="L37" s="73">
        <v>425</v>
      </c>
      <c r="M37" s="73">
        <v>44</v>
      </c>
      <c r="N37" s="73">
        <v>40</v>
      </c>
      <c r="O37" s="73">
        <v>1020</v>
      </c>
      <c r="P37" s="73">
        <v>10</v>
      </c>
      <c r="Q37" s="73">
        <v>162</v>
      </c>
      <c r="R37" s="73">
        <v>280</v>
      </c>
      <c r="S37" s="73">
        <v>276</v>
      </c>
      <c r="T37" s="73">
        <v>160</v>
      </c>
      <c r="U37" s="73">
        <v>181</v>
      </c>
      <c r="V37" s="73">
        <v>161</v>
      </c>
      <c r="W37" s="73">
        <v>380</v>
      </c>
      <c r="X37" s="73">
        <v>186</v>
      </c>
      <c r="Y37" s="11"/>
    </row>
    <row r="38" spans="1:25" s="6" customFormat="1" ht="30.75" customHeight="1" hidden="1">
      <c r="A38" s="55" t="s">
        <v>58</v>
      </c>
      <c r="B38" s="17">
        <v>5127</v>
      </c>
      <c r="C38" s="17">
        <f>SUM(D38:X38)</f>
        <v>2296</v>
      </c>
      <c r="D38" s="18">
        <v>5</v>
      </c>
      <c r="E38" s="18">
        <v>0</v>
      </c>
      <c r="F38" s="19">
        <v>766</v>
      </c>
      <c r="G38" s="18">
        <v>0</v>
      </c>
      <c r="H38" s="18">
        <v>4</v>
      </c>
      <c r="I38" s="18">
        <v>10</v>
      </c>
      <c r="J38" s="18">
        <v>0</v>
      </c>
      <c r="K38" s="18">
        <v>65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950</v>
      </c>
      <c r="U38" s="18">
        <v>0</v>
      </c>
      <c r="V38" s="18">
        <v>0</v>
      </c>
      <c r="W38" s="18">
        <v>496</v>
      </c>
      <c r="X38" s="18">
        <v>0</v>
      </c>
      <c r="Y38" s="10"/>
    </row>
    <row r="39" spans="1:25" s="6" customFormat="1" ht="25.5" customHeight="1" hidden="1">
      <c r="A39" s="56" t="s">
        <v>59</v>
      </c>
      <c r="B39" s="21">
        <v>3258</v>
      </c>
      <c r="C39" s="21">
        <f>SUM(D39:X39)</f>
        <v>1934</v>
      </c>
      <c r="D39" s="22"/>
      <c r="E39" s="22"/>
      <c r="F39" s="22">
        <v>745</v>
      </c>
      <c r="G39" s="77"/>
      <c r="H39" s="77"/>
      <c r="I39" s="77">
        <v>10</v>
      </c>
      <c r="J39" s="77"/>
      <c r="K39" s="77">
        <v>38</v>
      </c>
      <c r="L39" s="77"/>
      <c r="M39" s="77"/>
      <c r="N39" s="77">
        <v>5</v>
      </c>
      <c r="O39" s="77"/>
      <c r="P39" s="77"/>
      <c r="Q39" s="77"/>
      <c r="R39" s="77"/>
      <c r="S39" s="77"/>
      <c r="T39" s="77">
        <v>640</v>
      </c>
      <c r="U39" s="77"/>
      <c r="V39" s="77"/>
      <c r="W39" s="77">
        <v>496</v>
      </c>
      <c r="X39" s="77"/>
      <c r="Y39" s="10"/>
    </row>
    <row r="40" spans="1:25" s="6" customFormat="1" ht="28.5" customHeight="1" hidden="1">
      <c r="A40" s="53" t="s">
        <v>21</v>
      </c>
      <c r="B40" s="26">
        <f>B39/B38</f>
        <v>0.6354593329432416</v>
      </c>
      <c r="C40" s="26">
        <f>C39/C38</f>
        <v>0.8423344947735192</v>
      </c>
      <c r="D40" s="27">
        <f>D39/D38</f>
        <v>0</v>
      </c>
      <c r="E40" s="27"/>
      <c r="F40" s="27">
        <f>F39/F38</f>
        <v>0.9725848563968669</v>
      </c>
      <c r="G40" s="27"/>
      <c r="H40" s="27">
        <f>H39/H38</f>
        <v>0</v>
      </c>
      <c r="I40" s="27">
        <f>I39/I38</f>
        <v>1</v>
      </c>
      <c r="J40" s="27"/>
      <c r="K40" s="27">
        <f>K39/K38</f>
        <v>0.5846153846153846</v>
      </c>
      <c r="L40" s="27"/>
      <c r="M40" s="27"/>
      <c r="N40" s="27"/>
      <c r="O40" s="27"/>
      <c r="P40" s="27"/>
      <c r="Q40" s="27"/>
      <c r="R40" s="27"/>
      <c r="S40" s="27"/>
      <c r="T40" s="27">
        <f>T39/T38</f>
        <v>0.6736842105263158</v>
      </c>
      <c r="U40" s="27"/>
      <c r="V40" s="27"/>
      <c r="W40" s="27">
        <f>W39/W38</f>
        <v>1</v>
      </c>
      <c r="X40" s="27"/>
      <c r="Y40" s="11"/>
    </row>
    <row r="41" spans="1:25" s="6" customFormat="1" ht="28.5" customHeight="1" hidden="1">
      <c r="A41" s="63" t="s">
        <v>72</v>
      </c>
      <c r="B41" s="21">
        <v>2946</v>
      </c>
      <c r="C41" s="17">
        <f>SUM(D41:X41)</f>
        <v>2497</v>
      </c>
      <c r="D41" s="69"/>
      <c r="E41" s="69"/>
      <c r="F41" s="70">
        <v>745</v>
      </c>
      <c r="G41" s="69"/>
      <c r="H41" s="69"/>
      <c r="I41" s="69">
        <v>0</v>
      </c>
      <c r="J41" s="69"/>
      <c r="K41" s="69">
        <v>6</v>
      </c>
      <c r="L41" s="69"/>
      <c r="M41" s="69"/>
      <c r="N41" s="69"/>
      <c r="O41" s="69"/>
      <c r="P41" s="69"/>
      <c r="Q41" s="69"/>
      <c r="R41" s="69"/>
      <c r="S41" s="69"/>
      <c r="T41" s="69">
        <v>1250</v>
      </c>
      <c r="U41" s="69"/>
      <c r="V41" s="69"/>
      <c r="W41" s="69">
        <v>496</v>
      </c>
      <c r="X41" s="69"/>
      <c r="Y41" s="11"/>
    </row>
    <row r="42" spans="1:25" s="6" customFormat="1" ht="28.5" customHeight="1" hidden="1">
      <c r="A42" s="63" t="s">
        <v>73</v>
      </c>
      <c r="B42" s="21">
        <v>428</v>
      </c>
      <c r="C42" s="17">
        <f>SUM(D42:X42)</f>
        <v>1305</v>
      </c>
      <c r="D42" s="69"/>
      <c r="E42" s="69"/>
      <c r="F42" s="70">
        <v>745</v>
      </c>
      <c r="G42" s="69"/>
      <c r="H42" s="69"/>
      <c r="I42" s="69">
        <v>0</v>
      </c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>
        <v>350</v>
      </c>
      <c r="U42" s="69"/>
      <c r="V42" s="69"/>
      <c r="W42" s="69">
        <v>210</v>
      </c>
      <c r="X42" s="69"/>
      <c r="Y42" s="11"/>
    </row>
    <row r="43" spans="1:25" s="6" customFormat="1" ht="30.75" customHeight="1" hidden="1">
      <c r="A43" s="55" t="s">
        <v>60</v>
      </c>
      <c r="B43" s="17">
        <v>1378</v>
      </c>
      <c r="C43" s="17">
        <f>SUM(D43:X43)</f>
        <v>1021</v>
      </c>
      <c r="D43" s="18">
        <v>5</v>
      </c>
      <c r="E43" s="18">
        <v>24</v>
      </c>
      <c r="F43" s="19">
        <v>180</v>
      </c>
      <c r="G43" s="18">
        <v>78</v>
      </c>
      <c r="H43" s="18">
        <v>18</v>
      </c>
      <c r="I43" s="18">
        <v>28</v>
      </c>
      <c r="J43" s="18">
        <v>20</v>
      </c>
      <c r="K43" s="18">
        <v>81</v>
      </c>
      <c r="L43" s="18">
        <v>12</v>
      </c>
      <c r="M43" s="18">
        <v>5</v>
      </c>
      <c r="N43" s="18">
        <v>17</v>
      </c>
      <c r="O43" s="18">
        <v>115</v>
      </c>
      <c r="P43" s="18">
        <v>0</v>
      </c>
      <c r="Q43" s="18">
        <v>4</v>
      </c>
      <c r="R43" s="18">
        <v>0</v>
      </c>
      <c r="S43" s="18">
        <v>142</v>
      </c>
      <c r="T43" s="18">
        <v>15</v>
      </c>
      <c r="U43" s="18">
        <v>4</v>
      </c>
      <c r="V43" s="18">
        <v>16</v>
      </c>
      <c r="W43" s="18">
        <v>185</v>
      </c>
      <c r="X43" s="18">
        <v>72</v>
      </c>
      <c r="Y43" s="10"/>
    </row>
    <row r="44" spans="1:25" s="6" customFormat="1" ht="25.5" customHeight="1" hidden="1">
      <c r="A44" s="56" t="s">
        <v>61</v>
      </c>
      <c r="B44" s="21">
        <v>1330</v>
      </c>
      <c r="C44" s="21">
        <f>SUM(D44:X44)</f>
        <v>708</v>
      </c>
      <c r="D44" s="58">
        <v>5</v>
      </c>
      <c r="E44" s="22">
        <v>22</v>
      </c>
      <c r="F44" s="23">
        <v>180</v>
      </c>
      <c r="G44" s="24">
        <v>15</v>
      </c>
      <c r="H44" s="24">
        <v>18</v>
      </c>
      <c r="I44" s="24">
        <v>26</v>
      </c>
      <c r="J44" s="24">
        <v>6</v>
      </c>
      <c r="K44" s="24">
        <v>41</v>
      </c>
      <c r="L44" s="24">
        <v>15</v>
      </c>
      <c r="M44" s="24">
        <v>2</v>
      </c>
      <c r="N44" s="24">
        <v>17</v>
      </c>
      <c r="O44" s="24">
        <v>81</v>
      </c>
      <c r="P44" s="24"/>
      <c r="Q44" s="24">
        <v>4</v>
      </c>
      <c r="R44" s="24">
        <v>15</v>
      </c>
      <c r="S44" s="24">
        <v>30</v>
      </c>
      <c r="T44" s="24">
        <v>15</v>
      </c>
      <c r="U44" s="24">
        <v>0</v>
      </c>
      <c r="V44" s="24">
        <v>6</v>
      </c>
      <c r="W44" s="24">
        <v>185</v>
      </c>
      <c r="X44" s="24">
        <v>25</v>
      </c>
      <c r="Y44" s="10"/>
    </row>
    <row r="45" spans="1:25" s="6" customFormat="1" ht="28.5" customHeight="1" hidden="1">
      <c r="A45" s="53" t="s">
        <v>21</v>
      </c>
      <c r="B45" s="26">
        <f aca="true" t="shared" si="11" ref="B45:O45">B44/B43</f>
        <v>0.965166908563135</v>
      </c>
      <c r="C45" s="26">
        <f t="shared" si="11"/>
        <v>0.693437806072478</v>
      </c>
      <c r="D45" s="27">
        <f t="shared" si="11"/>
        <v>1</v>
      </c>
      <c r="E45" s="27">
        <f t="shared" si="11"/>
        <v>0.9166666666666666</v>
      </c>
      <c r="F45" s="27">
        <f t="shared" si="11"/>
        <v>1</v>
      </c>
      <c r="G45" s="27">
        <f t="shared" si="11"/>
        <v>0.19230769230769232</v>
      </c>
      <c r="H45" s="27">
        <f t="shared" si="11"/>
        <v>1</v>
      </c>
      <c r="I45" s="27">
        <f t="shared" si="11"/>
        <v>0.9285714285714286</v>
      </c>
      <c r="J45" s="27">
        <f t="shared" si="11"/>
        <v>0.3</v>
      </c>
      <c r="K45" s="27">
        <f t="shared" si="11"/>
        <v>0.5061728395061729</v>
      </c>
      <c r="L45" s="27">
        <f t="shared" si="11"/>
        <v>1.25</v>
      </c>
      <c r="M45" s="27">
        <f t="shared" si="11"/>
        <v>0.4</v>
      </c>
      <c r="N45" s="27">
        <f t="shared" si="11"/>
        <v>1</v>
      </c>
      <c r="O45" s="27">
        <f t="shared" si="11"/>
        <v>0.7043478260869566</v>
      </c>
      <c r="P45" s="27"/>
      <c r="Q45" s="27">
        <f>Q44/Q43</f>
        <v>1</v>
      </c>
      <c r="R45" s="27"/>
      <c r="S45" s="27">
        <f aca="true" t="shared" si="12" ref="S45:X45">S44/S43</f>
        <v>0.2112676056338028</v>
      </c>
      <c r="T45" s="27">
        <f t="shared" si="12"/>
        <v>1</v>
      </c>
      <c r="U45" s="27">
        <f t="shared" si="12"/>
        <v>0</v>
      </c>
      <c r="V45" s="27">
        <f t="shared" si="12"/>
        <v>0.375</v>
      </c>
      <c r="W45" s="27">
        <f t="shared" si="12"/>
        <v>1</v>
      </c>
      <c r="X45" s="27">
        <f t="shared" si="12"/>
        <v>0.3472222222222222</v>
      </c>
      <c r="Y45" s="11"/>
    </row>
    <row r="46" spans="1:25" s="6" customFormat="1" ht="28.5" customHeight="1" hidden="1">
      <c r="A46" s="53" t="s">
        <v>62</v>
      </c>
      <c r="B46" s="21">
        <v>839</v>
      </c>
      <c r="C46" s="21">
        <f aca="true" t="shared" si="13" ref="C46:C53">SUM(D46:X46)</f>
        <v>610</v>
      </c>
      <c r="D46" s="57"/>
      <c r="E46" s="57">
        <v>80</v>
      </c>
      <c r="F46" s="57">
        <v>230</v>
      </c>
      <c r="G46" s="57">
        <v>20</v>
      </c>
      <c r="H46" s="57">
        <v>30</v>
      </c>
      <c r="I46" s="57">
        <v>0</v>
      </c>
      <c r="J46" s="57">
        <v>50</v>
      </c>
      <c r="K46" s="57">
        <v>0</v>
      </c>
      <c r="L46" s="57">
        <v>0</v>
      </c>
      <c r="M46" s="57">
        <v>0</v>
      </c>
      <c r="N46" s="57">
        <v>0</v>
      </c>
      <c r="O46" s="57">
        <v>100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100</v>
      </c>
      <c r="X46" s="57">
        <v>0</v>
      </c>
      <c r="Y46" s="11"/>
    </row>
    <row r="47" spans="1:25" s="6" customFormat="1" ht="28.5" customHeight="1" hidden="1">
      <c r="A47" s="53" t="s">
        <v>63</v>
      </c>
      <c r="B47" s="21">
        <v>1783</v>
      </c>
      <c r="C47" s="21">
        <f t="shared" si="13"/>
        <v>2159</v>
      </c>
      <c r="D47" s="57">
        <v>120</v>
      </c>
      <c r="E47" s="57">
        <v>0</v>
      </c>
      <c r="F47" s="57">
        <v>250</v>
      </c>
      <c r="G47" s="57">
        <v>0</v>
      </c>
      <c r="H47" s="57">
        <v>39</v>
      </c>
      <c r="I47" s="57">
        <v>0</v>
      </c>
      <c r="J47" s="57">
        <v>0</v>
      </c>
      <c r="K47" s="57">
        <v>70</v>
      </c>
      <c r="L47" s="57">
        <v>150</v>
      </c>
      <c r="M47" s="57">
        <v>0</v>
      </c>
      <c r="N47" s="57">
        <v>30</v>
      </c>
      <c r="O47" s="57">
        <v>190</v>
      </c>
      <c r="P47" s="57">
        <v>210</v>
      </c>
      <c r="Q47" s="57">
        <v>154</v>
      </c>
      <c r="R47" s="57">
        <v>70</v>
      </c>
      <c r="S47" s="57">
        <v>50</v>
      </c>
      <c r="T47" s="57">
        <v>0</v>
      </c>
      <c r="U47" s="57">
        <v>0</v>
      </c>
      <c r="V47" s="57">
        <v>100</v>
      </c>
      <c r="W47" s="57">
        <v>588</v>
      </c>
      <c r="X47" s="57">
        <v>138</v>
      </c>
      <c r="Y47" s="11"/>
    </row>
    <row r="48" spans="1:25" s="6" customFormat="1" ht="28.5" customHeight="1" hidden="1">
      <c r="A48" s="53" t="s">
        <v>74</v>
      </c>
      <c r="B48" s="21">
        <v>788</v>
      </c>
      <c r="C48" s="21">
        <f t="shared" si="13"/>
        <v>580</v>
      </c>
      <c r="D48" s="57">
        <v>15</v>
      </c>
      <c r="E48" s="57">
        <v>0</v>
      </c>
      <c r="F48" s="57">
        <v>24</v>
      </c>
      <c r="G48" s="57">
        <v>15</v>
      </c>
      <c r="H48" s="57">
        <v>0</v>
      </c>
      <c r="I48" s="57">
        <v>0</v>
      </c>
      <c r="J48" s="57">
        <v>125</v>
      </c>
      <c r="K48" s="57">
        <v>0</v>
      </c>
      <c r="L48" s="57">
        <v>10</v>
      </c>
      <c r="M48" s="57">
        <v>0</v>
      </c>
      <c r="N48" s="57">
        <v>70</v>
      </c>
      <c r="O48" s="57">
        <v>0</v>
      </c>
      <c r="P48" s="57">
        <v>23</v>
      </c>
      <c r="Q48" s="57">
        <v>0</v>
      </c>
      <c r="R48" s="57">
        <v>0</v>
      </c>
      <c r="S48" s="57">
        <v>0</v>
      </c>
      <c r="T48" s="57">
        <v>291</v>
      </c>
      <c r="U48" s="57">
        <v>0</v>
      </c>
      <c r="V48" s="57">
        <v>0</v>
      </c>
      <c r="W48" s="57">
        <v>7</v>
      </c>
      <c r="X48" s="57">
        <v>0</v>
      </c>
      <c r="Y48" s="11"/>
    </row>
    <row r="49" spans="1:25" s="6" customFormat="1" ht="28.5" customHeight="1" hidden="1">
      <c r="A49" s="53" t="s">
        <v>64</v>
      </c>
      <c r="B49" s="21">
        <v>19631</v>
      </c>
      <c r="C49" s="21">
        <f t="shared" si="13"/>
        <v>16235</v>
      </c>
      <c r="D49" s="57">
        <v>100</v>
      </c>
      <c r="E49" s="57">
        <v>146</v>
      </c>
      <c r="F49" s="57">
        <v>1250</v>
      </c>
      <c r="G49" s="57">
        <v>619</v>
      </c>
      <c r="H49" s="57">
        <v>253</v>
      </c>
      <c r="I49" s="57">
        <v>921</v>
      </c>
      <c r="J49" s="57">
        <v>60</v>
      </c>
      <c r="K49" s="57">
        <v>1499</v>
      </c>
      <c r="L49" s="57">
        <v>100</v>
      </c>
      <c r="M49" s="57">
        <v>522</v>
      </c>
      <c r="N49" s="57">
        <v>120</v>
      </c>
      <c r="O49" s="57">
        <v>1700</v>
      </c>
      <c r="P49" s="57">
        <v>482</v>
      </c>
      <c r="Q49" s="57">
        <v>162</v>
      </c>
      <c r="R49" s="57">
        <v>2000</v>
      </c>
      <c r="S49" s="57">
        <v>784</v>
      </c>
      <c r="T49" s="57">
        <v>440</v>
      </c>
      <c r="U49" s="57">
        <v>324</v>
      </c>
      <c r="V49" s="57">
        <v>1600</v>
      </c>
      <c r="W49" s="57">
        <v>2900</v>
      </c>
      <c r="X49" s="57">
        <v>253</v>
      </c>
      <c r="Y49" s="11"/>
    </row>
    <row r="50" spans="1:25" s="6" customFormat="1" ht="28.5" customHeight="1" hidden="1">
      <c r="A50" s="53" t="s">
        <v>67</v>
      </c>
      <c r="B50" s="21">
        <v>1649</v>
      </c>
      <c r="C50" s="21">
        <f t="shared" si="13"/>
        <v>787</v>
      </c>
      <c r="D50" s="57">
        <v>20</v>
      </c>
      <c r="E50" s="57">
        <v>92</v>
      </c>
      <c r="F50" s="57">
        <v>37</v>
      </c>
      <c r="G50" s="57">
        <v>58</v>
      </c>
      <c r="H50" s="57">
        <v>5</v>
      </c>
      <c r="I50" s="57">
        <v>10</v>
      </c>
      <c r="J50" s="57"/>
      <c r="K50" s="57">
        <v>142</v>
      </c>
      <c r="L50" s="57">
        <v>46</v>
      </c>
      <c r="M50" s="57"/>
      <c r="N50" s="57">
        <v>4</v>
      </c>
      <c r="O50" s="57">
        <v>185</v>
      </c>
      <c r="P50" s="57">
        <v>5</v>
      </c>
      <c r="Q50" s="57"/>
      <c r="R50" s="57">
        <v>10</v>
      </c>
      <c r="S50" s="57">
        <v>5</v>
      </c>
      <c r="T50" s="57">
        <v>35</v>
      </c>
      <c r="U50" s="57"/>
      <c r="V50" s="57">
        <v>36</v>
      </c>
      <c r="W50" s="57">
        <v>70</v>
      </c>
      <c r="X50" s="57">
        <v>27</v>
      </c>
      <c r="Y50" s="11"/>
    </row>
    <row r="51" spans="1:25" s="6" customFormat="1" ht="28.5" customHeight="1" hidden="1">
      <c r="A51" s="53" t="s">
        <v>65</v>
      </c>
      <c r="B51" s="21">
        <v>171</v>
      </c>
      <c r="C51" s="21">
        <f t="shared" si="13"/>
        <v>111.6</v>
      </c>
      <c r="D51" s="57"/>
      <c r="E51" s="57"/>
      <c r="F51" s="57">
        <v>4</v>
      </c>
      <c r="G51" s="57">
        <v>4</v>
      </c>
      <c r="H51" s="57"/>
      <c r="I51" s="57"/>
      <c r="J51" s="57"/>
      <c r="K51" s="57">
        <v>10</v>
      </c>
      <c r="L51" s="57"/>
      <c r="M51" s="57">
        <v>6</v>
      </c>
      <c r="N51" s="57"/>
      <c r="O51" s="57"/>
      <c r="P51" s="57"/>
      <c r="Q51" s="57">
        <v>16.6</v>
      </c>
      <c r="R51" s="57">
        <v>16</v>
      </c>
      <c r="S51" s="57"/>
      <c r="T51" s="57">
        <v>6</v>
      </c>
      <c r="U51" s="57"/>
      <c r="V51" s="57">
        <v>49</v>
      </c>
      <c r="W51" s="57"/>
      <c r="X51" s="57"/>
      <c r="Y51" s="11"/>
    </row>
    <row r="52" spans="1:24" s="7" customFormat="1" ht="31.5" customHeight="1" hidden="1">
      <c r="A52" s="43" t="s">
        <v>38</v>
      </c>
      <c r="B52" s="21">
        <v>35340</v>
      </c>
      <c r="C52" s="21">
        <f t="shared" si="13"/>
        <v>34662</v>
      </c>
      <c r="D52" s="34">
        <v>200</v>
      </c>
      <c r="E52" s="34">
        <v>2955</v>
      </c>
      <c r="F52" s="34">
        <v>3700</v>
      </c>
      <c r="G52" s="34">
        <v>5462</v>
      </c>
      <c r="H52" s="34">
        <v>1666</v>
      </c>
      <c r="I52" s="34">
        <v>2100</v>
      </c>
      <c r="J52" s="34">
        <v>480</v>
      </c>
      <c r="K52" s="34">
        <v>5000</v>
      </c>
      <c r="L52" s="34">
        <v>1730</v>
      </c>
      <c r="M52" s="34">
        <v>125</v>
      </c>
      <c r="N52" s="34">
        <v>100</v>
      </c>
      <c r="O52" s="34">
        <v>4550</v>
      </c>
      <c r="P52" s="34">
        <v>0</v>
      </c>
      <c r="Q52" s="34">
        <v>375</v>
      </c>
      <c r="R52" s="34">
        <v>1175</v>
      </c>
      <c r="S52" s="34">
        <v>1577</v>
      </c>
      <c r="T52" s="34">
        <v>410</v>
      </c>
      <c r="U52" s="34">
        <v>625</v>
      </c>
      <c r="V52" s="34">
        <v>747</v>
      </c>
      <c r="W52" s="34">
        <v>1125</v>
      </c>
      <c r="X52" s="35">
        <v>560</v>
      </c>
    </row>
    <row r="53" spans="1:24" s="7" customFormat="1" ht="26.25" customHeight="1" hidden="1">
      <c r="A53" s="25" t="s">
        <v>32</v>
      </c>
      <c r="B53" s="21">
        <v>33137</v>
      </c>
      <c r="C53" s="21">
        <f t="shared" si="13"/>
        <v>31429</v>
      </c>
      <c r="D53" s="34">
        <v>200</v>
      </c>
      <c r="E53" s="34">
        <v>2000</v>
      </c>
      <c r="F53" s="34">
        <v>3700</v>
      </c>
      <c r="G53" s="34">
        <v>5432</v>
      </c>
      <c r="H53" s="34">
        <v>1283</v>
      </c>
      <c r="I53" s="34">
        <v>2100</v>
      </c>
      <c r="J53" s="34">
        <v>480</v>
      </c>
      <c r="K53" s="34">
        <v>5000</v>
      </c>
      <c r="L53" s="34">
        <v>1280</v>
      </c>
      <c r="M53" s="34">
        <v>125</v>
      </c>
      <c r="N53" s="34">
        <v>100</v>
      </c>
      <c r="O53" s="34">
        <v>4550</v>
      </c>
      <c r="P53" s="34">
        <v>0</v>
      </c>
      <c r="Q53" s="34">
        <v>375</v>
      </c>
      <c r="R53" s="34">
        <v>1175</v>
      </c>
      <c r="S53" s="34">
        <v>360</v>
      </c>
      <c r="T53" s="34">
        <v>410</v>
      </c>
      <c r="U53" s="34">
        <v>569</v>
      </c>
      <c r="V53" s="34">
        <v>605</v>
      </c>
      <c r="W53" s="34">
        <v>1125</v>
      </c>
      <c r="X53" s="35">
        <v>560</v>
      </c>
    </row>
    <row r="54" spans="1:24" s="7" customFormat="1" ht="20.25" customHeight="1" hidden="1">
      <c r="A54" s="36" t="s">
        <v>45</v>
      </c>
      <c r="B54" s="32">
        <f>B53/B52</f>
        <v>0.9376627051499717</v>
      </c>
      <c r="C54" s="32">
        <f>C53/C52</f>
        <v>0.9067278287461774</v>
      </c>
      <c r="D54" s="52">
        <f>D53/D52</f>
        <v>1</v>
      </c>
      <c r="E54" s="52">
        <f>E53/E52</f>
        <v>0.676818950930626</v>
      </c>
      <c r="F54" s="52">
        <f>F53/F52</f>
        <v>1</v>
      </c>
      <c r="G54" s="52">
        <f aca="true" t="shared" si="14" ref="G54:X54">G53/G52</f>
        <v>0.9945075064079092</v>
      </c>
      <c r="H54" s="52">
        <f t="shared" si="14"/>
        <v>0.7701080432172869</v>
      </c>
      <c r="I54" s="52">
        <f t="shared" si="14"/>
        <v>1</v>
      </c>
      <c r="J54" s="52">
        <f t="shared" si="14"/>
        <v>1</v>
      </c>
      <c r="K54" s="52">
        <f t="shared" si="14"/>
        <v>1</v>
      </c>
      <c r="L54" s="52">
        <f t="shared" si="14"/>
        <v>0.7398843930635838</v>
      </c>
      <c r="M54" s="52">
        <f t="shared" si="14"/>
        <v>1</v>
      </c>
      <c r="N54" s="52">
        <f t="shared" si="14"/>
        <v>1</v>
      </c>
      <c r="O54" s="52">
        <f t="shared" si="14"/>
        <v>1</v>
      </c>
      <c r="P54" s="52"/>
      <c r="Q54" s="52">
        <f t="shared" si="14"/>
        <v>1</v>
      </c>
      <c r="R54" s="52">
        <f t="shared" si="14"/>
        <v>1</v>
      </c>
      <c r="S54" s="52">
        <f>S53/S52</f>
        <v>0.22828154724159797</v>
      </c>
      <c r="T54" s="52">
        <f>T53/T52</f>
        <v>1</v>
      </c>
      <c r="U54" s="52">
        <f t="shared" si="14"/>
        <v>0.9104</v>
      </c>
      <c r="V54" s="52">
        <f t="shared" si="14"/>
        <v>0.8099062918340026</v>
      </c>
      <c r="W54" s="52">
        <f t="shared" si="14"/>
        <v>1</v>
      </c>
      <c r="X54" s="52">
        <f t="shared" si="14"/>
        <v>1</v>
      </c>
    </row>
    <row r="55" spans="1:24" s="7" customFormat="1" ht="42.75" customHeight="1" hidden="1">
      <c r="A55" s="44" t="s">
        <v>33</v>
      </c>
      <c r="B55" s="21">
        <v>59158</v>
      </c>
      <c r="C55" s="21">
        <f>SUM(D55:X55)</f>
        <v>55607</v>
      </c>
      <c r="D55" s="34">
        <v>1900</v>
      </c>
      <c r="E55" s="34">
        <v>3270</v>
      </c>
      <c r="F55" s="34">
        <v>4172</v>
      </c>
      <c r="G55" s="34">
        <v>3939</v>
      </c>
      <c r="H55" s="34">
        <v>2162</v>
      </c>
      <c r="I55" s="34">
        <v>3494</v>
      </c>
      <c r="J55" s="34">
        <v>1482</v>
      </c>
      <c r="K55" s="34">
        <v>2899</v>
      </c>
      <c r="L55" s="34">
        <v>2046</v>
      </c>
      <c r="M55" s="34">
        <v>1455</v>
      </c>
      <c r="N55" s="34">
        <v>882</v>
      </c>
      <c r="O55" s="34">
        <v>4278</v>
      </c>
      <c r="P55" s="34">
        <v>1776</v>
      </c>
      <c r="Q55" s="34">
        <v>2403</v>
      </c>
      <c r="R55" s="34">
        <v>2725</v>
      </c>
      <c r="S55" s="34">
        <v>3076</v>
      </c>
      <c r="T55" s="34">
        <v>2101</v>
      </c>
      <c r="U55" s="34">
        <v>678</v>
      </c>
      <c r="V55" s="34">
        <v>3783</v>
      </c>
      <c r="W55" s="34">
        <v>4276</v>
      </c>
      <c r="X55" s="35">
        <v>2810</v>
      </c>
    </row>
    <row r="56" spans="1:24" s="7" customFormat="1" ht="31.5" customHeight="1" hidden="1">
      <c r="A56" s="36" t="s">
        <v>31</v>
      </c>
      <c r="B56" s="21">
        <v>22721</v>
      </c>
      <c r="C56" s="21">
        <f>SUM(D56:X56)</f>
        <v>25887</v>
      </c>
      <c r="D56" s="34">
        <v>1200</v>
      </c>
      <c r="E56" s="34">
        <v>710</v>
      </c>
      <c r="F56" s="34">
        <v>1868</v>
      </c>
      <c r="G56" s="34">
        <v>2381</v>
      </c>
      <c r="H56" s="34">
        <v>480</v>
      </c>
      <c r="I56" s="34">
        <v>1584</v>
      </c>
      <c r="J56" s="34">
        <v>746</v>
      </c>
      <c r="K56" s="34">
        <v>1525</v>
      </c>
      <c r="L56" s="34">
        <v>1020</v>
      </c>
      <c r="M56" s="34">
        <v>520</v>
      </c>
      <c r="N56" s="34">
        <v>255</v>
      </c>
      <c r="O56" s="34">
        <v>2672</v>
      </c>
      <c r="P56" s="34">
        <v>1130</v>
      </c>
      <c r="Q56" s="34">
        <v>1370</v>
      </c>
      <c r="R56" s="34">
        <v>2525</v>
      </c>
      <c r="S56" s="34">
        <v>890</v>
      </c>
      <c r="T56" s="34">
        <v>1050</v>
      </c>
      <c r="U56" s="34">
        <v>380</v>
      </c>
      <c r="V56" s="34">
        <v>1165</v>
      </c>
      <c r="W56" s="34">
        <v>1496</v>
      </c>
      <c r="X56" s="35">
        <v>920</v>
      </c>
    </row>
    <row r="57" spans="1:24" s="7" customFormat="1" ht="21.75" customHeight="1" hidden="1">
      <c r="A57" s="36" t="s">
        <v>46</v>
      </c>
      <c r="B57" s="32">
        <f>B56/B55</f>
        <v>0.3840731600121708</v>
      </c>
      <c r="C57" s="32">
        <f>C56/C55</f>
        <v>0.4655349146690165</v>
      </c>
      <c r="D57" s="33">
        <f aca="true" t="shared" si="15" ref="D57:X57">D56/D55</f>
        <v>0.631578947368421</v>
      </c>
      <c r="E57" s="33">
        <f t="shared" si="15"/>
        <v>0.21712538226299694</v>
      </c>
      <c r="F57" s="33">
        <f t="shared" si="15"/>
        <v>0.4477468839884947</v>
      </c>
      <c r="G57" s="33">
        <f t="shared" si="15"/>
        <v>0.6044681391216045</v>
      </c>
      <c r="H57" s="33">
        <f t="shared" si="15"/>
        <v>0.22201665124884365</v>
      </c>
      <c r="I57" s="33">
        <f t="shared" si="15"/>
        <v>0.45334859759587864</v>
      </c>
      <c r="J57" s="33">
        <f t="shared" si="15"/>
        <v>0.5033738191632928</v>
      </c>
      <c r="K57" s="33">
        <f t="shared" si="15"/>
        <v>0.5260434632631942</v>
      </c>
      <c r="L57" s="33">
        <f t="shared" si="15"/>
        <v>0.49853372434017595</v>
      </c>
      <c r="M57" s="33">
        <f t="shared" si="15"/>
        <v>0.35738831615120276</v>
      </c>
      <c r="N57" s="33">
        <f t="shared" si="15"/>
        <v>0.2891156462585034</v>
      </c>
      <c r="O57" s="33">
        <f t="shared" si="15"/>
        <v>0.624590930341281</v>
      </c>
      <c r="P57" s="33">
        <f t="shared" si="15"/>
        <v>0.6362612612612613</v>
      </c>
      <c r="Q57" s="33">
        <f t="shared" si="15"/>
        <v>0.5701206824802331</v>
      </c>
      <c r="R57" s="33">
        <f t="shared" si="15"/>
        <v>0.926605504587156</v>
      </c>
      <c r="S57" s="33">
        <f t="shared" si="15"/>
        <v>0.2893368010403121</v>
      </c>
      <c r="T57" s="33">
        <f t="shared" si="15"/>
        <v>0.4997620180866254</v>
      </c>
      <c r="U57" s="33">
        <f t="shared" si="15"/>
        <v>0.56047197640118</v>
      </c>
      <c r="V57" s="33">
        <f t="shared" si="15"/>
        <v>0.30795664816283375</v>
      </c>
      <c r="W57" s="33">
        <f t="shared" si="15"/>
        <v>0.3498596819457437</v>
      </c>
      <c r="X57" s="33">
        <f t="shared" si="15"/>
        <v>0.3274021352313167</v>
      </c>
    </row>
    <row r="58" spans="1:24" s="65" customFormat="1" ht="28.5" customHeight="1" hidden="1">
      <c r="A58" s="16" t="s">
        <v>70</v>
      </c>
      <c r="B58" s="66">
        <v>419</v>
      </c>
      <c r="C58" s="21">
        <f>SUM(D58:X58)</f>
        <v>230</v>
      </c>
      <c r="D58" s="57">
        <v>0</v>
      </c>
      <c r="E58" s="57">
        <v>4</v>
      </c>
      <c r="F58" s="57">
        <v>16</v>
      </c>
      <c r="G58" s="57">
        <v>22</v>
      </c>
      <c r="H58" s="57">
        <v>0</v>
      </c>
      <c r="I58" s="57">
        <v>0</v>
      </c>
      <c r="J58" s="57">
        <v>12</v>
      </c>
      <c r="K58" s="57">
        <v>20</v>
      </c>
      <c r="L58" s="57">
        <v>0</v>
      </c>
      <c r="M58" s="57">
        <v>12</v>
      </c>
      <c r="N58" s="57">
        <v>24</v>
      </c>
      <c r="O58" s="57">
        <v>4</v>
      </c>
      <c r="P58" s="57">
        <v>0</v>
      </c>
      <c r="Q58" s="57">
        <v>18</v>
      </c>
      <c r="R58" s="57">
        <v>25</v>
      </c>
      <c r="S58" s="57">
        <v>2</v>
      </c>
      <c r="T58" s="57">
        <v>10</v>
      </c>
      <c r="U58" s="57">
        <v>0</v>
      </c>
      <c r="V58" s="57">
        <v>59</v>
      </c>
      <c r="W58" s="57">
        <v>0</v>
      </c>
      <c r="X58" s="57">
        <v>2</v>
      </c>
    </row>
    <row r="59" spans="1:24" s="65" customFormat="1" ht="29.25" customHeight="1" hidden="1">
      <c r="A59" s="20" t="s">
        <v>71</v>
      </c>
      <c r="B59" s="66">
        <v>214</v>
      </c>
      <c r="C59" s="21">
        <f>SUM(D59:X59)</f>
        <v>137.6</v>
      </c>
      <c r="D59" s="57"/>
      <c r="E59" s="57">
        <v>0</v>
      </c>
      <c r="F59" s="57">
        <v>4</v>
      </c>
      <c r="G59" s="57">
        <v>16</v>
      </c>
      <c r="H59" s="57"/>
      <c r="I59" s="57"/>
      <c r="J59" s="57">
        <v>0</v>
      </c>
      <c r="K59" s="57">
        <v>10</v>
      </c>
      <c r="L59" s="57"/>
      <c r="M59" s="57">
        <v>10</v>
      </c>
      <c r="N59" s="57">
        <v>0</v>
      </c>
      <c r="O59" s="57">
        <v>4</v>
      </c>
      <c r="P59" s="57"/>
      <c r="Q59" s="57">
        <v>16.6</v>
      </c>
      <c r="R59" s="57">
        <v>22</v>
      </c>
      <c r="S59" s="57">
        <v>0</v>
      </c>
      <c r="T59" s="57">
        <v>6</v>
      </c>
      <c r="U59" s="57"/>
      <c r="V59" s="57">
        <v>49</v>
      </c>
      <c r="W59" s="57"/>
      <c r="X59" s="57">
        <v>0</v>
      </c>
    </row>
    <row r="60" spans="1:24" s="65" customFormat="1" ht="29.25" customHeight="1" hidden="1">
      <c r="A60" s="36" t="s">
        <v>21</v>
      </c>
      <c r="B60" s="26">
        <f>B59/B58</f>
        <v>0.5107398568019093</v>
      </c>
      <c r="C60" s="26">
        <f>C59/C58</f>
        <v>0.5982608695652174</v>
      </c>
      <c r="D60" s="27"/>
      <c r="E60" s="27">
        <f>E59/E58</f>
        <v>0</v>
      </c>
      <c r="F60" s="27">
        <f>F59/F58</f>
        <v>0.25</v>
      </c>
      <c r="G60" s="27">
        <f>G59/G58</f>
        <v>0.7272727272727273</v>
      </c>
      <c r="H60" s="27"/>
      <c r="I60" s="27"/>
      <c r="J60" s="27">
        <f>J59/J58</f>
        <v>0</v>
      </c>
      <c r="K60" s="27">
        <f>K59/K58</f>
        <v>0.5</v>
      </c>
      <c r="L60" s="27"/>
      <c r="M60" s="27">
        <f>M59/M58</f>
        <v>0.8333333333333334</v>
      </c>
      <c r="N60" s="27">
        <f>N59/N58</f>
        <v>0</v>
      </c>
      <c r="O60" s="27">
        <f>O59/O58</f>
        <v>1</v>
      </c>
      <c r="P60" s="27"/>
      <c r="Q60" s="27">
        <f>Q59/Q58</f>
        <v>0.9222222222222223</v>
      </c>
      <c r="R60" s="27">
        <f>R59/R58</f>
        <v>0.88</v>
      </c>
      <c r="S60" s="27">
        <f>S59/S58</f>
        <v>0</v>
      </c>
      <c r="T60" s="27">
        <f>T59/T58</f>
        <v>0.6</v>
      </c>
      <c r="U60" s="27"/>
      <c r="V60" s="27">
        <f>V59/V58</f>
        <v>0.8305084745762712</v>
      </c>
      <c r="W60" s="27"/>
      <c r="X60" s="27">
        <f>X59/X58</f>
        <v>0</v>
      </c>
    </row>
    <row r="61" spans="1:24" s="7" customFormat="1" ht="48" customHeight="1">
      <c r="A61" s="16" t="s">
        <v>96</v>
      </c>
      <c r="B61" s="84">
        <v>228311</v>
      </c>
      <c r="C61" s="84">
        <f aca="true" t="shared" si="16" ref="C61:C75">SUM(D61:X61)</f>
        <v>220684</v>
      </c>
      <c r="D61" s="83">
        <v>9166</v>
      </c>
      <c r="E61" s="83">
        <v>6467</v>
      </c>
      <c r="F61" s="83">
        <v>18369</v>
      </c>
      <c r="G61" s="83">
        <v>12978</v>
      </c>
      <c r="H61" s="83">
        <v>7501</v>
      </c>
      <c r="I61" s="83">
        <v>11823</v>
      </c>
      <c r="J61" s="83">
        <v>5979</v>
      </c>
      <c r="K61" s="83">
        <v>12602</v>
      </c>
      <c r="L61" s="83">
        <v>9704</v>
      </c>
      <c r="M61" s="83">
        <v>7030</v>
      </c>
      <c r="N61" s="83">
        <v>4411</v>
      </c>
      <c r="O61" s="83">
        <v>13702</v>
      </c>
      <c r="P61" s="83">
        <v>14056</v>
      </c>
      <c r="Q61" s="83">
        <v>9133</v>
      </c>
      <c r="R61" s="83">
        <v>11120</v>
      </c>
      <c r="S61" s="83">
        <v>13336</v>
      </c>
      <c r="T61" s="83">
        <v>9171</v>
      </c>
      <c r="U61" s="83">
        <v>4303</v>
      </c>
      <c r="V61" s="83">
        <v>13785</v>
      </c>
      <c r="W61" s="83">
        <v>14173</v>
      </c>
      <c r="X61" s="83">
        <v>11875</v>
      </c>
    </row>
    <row r="62" spans="1:24" s="7" customFormat="1" ht="54" customHeight="1">
      <c r="A62" s="20" t="s">
        <v>97</v>
      </c>
      <c r="B62" s="21">
        <v>64934</v>
      </c>
      <c r="C62" s="21">
        <f t="shared" si="16"/>
        <v>92328</v>
      </c>
      <c r="D62" s="57">
        <v>3490</v>
      </c>
      <c r="E62" s="57">
        <v>2690</v>
      </c>
      <c r="F62" s="57">
        <v>8763</v>
      </c>
      <c r="G62" s="57">
        <v>6310</v>
      </c>
      <c r="H62" s="57">
        <v>3120</v>
      </c>
      <c r="I62" s="57">
        <v>5000</v>
      </c>
      <c r="J62" s="57">
        <v>2071</v>
      </c>
      <c r="K62" s="57">
        <v>5283</v>
      </c>
      <c r="L62" s="57">
        <v>3918</v>
      </c>
      <c r="M62" s="57">
        <v>2723</v>
      </c>
      <c r="N62" s="57">
        <v>1537</v>
      </c>
      <c r="O62" s="57">
        <v>4529</v>
      </c>
      <c r="P62" s="57">
        <v>8172</v>
      </c>
      <c r="Q62" s="57">
        <v>4120</v>
      </c>
      <c r="R62" s="57">
        <v>3520</v>
      </c>
      <c r="S62" s="57">
        <v>3005</v>
      </c>
      <c r="T62" s="57">
        <v>4632</v>
      </c>
      <c r="U62" s="57">
        <v>1583</v>
      </c>
      <c r="V62" s="57">
        <v>5542</v>
      </c>
      <c r="W62" s="57">
        <v>7820</v>
      </c>
      <c r="X62" s="57">
        <v>4500</v>
      </c>
    </row>
    <row r="63" spans="1:24" s="7" customFormat="1" ht="27" customHeight="1">
      <c r="A63" s="36" t="s">
        <v>21</v>
      </c>
      <c r="B63" s="26">
        <f>B62/B61</f>
        <v>0.284410299985546</v>
      </c>
      <c r="C63" s="26">
        <f>C62/C61</f>
        <v>0.41837197078175126</v>
      </c>
      <c r="D63" s="27">
        <f>D62/D61</f>
        <v>0.3807549639973816</v>
      </c>
      <c r="E63" s="27">
        <f aca="true" t="shared" si="17" ref="E63:X63">E62/E61</f>
        <v>0.41595794031235506</v>
      </c>
      <c r="F63" s="27">
        <f t="shared" si="17"/>
        <v>0.4770537318308019</v>
      </c>
      <c r="G63" s="27">
        <f t="shared" si="17"/>
        <v>0.48620742795500077</v>
      </c>
      <c r="H63" s="27">
        <f t="shared" si="17"/>
        <v>0.41594454072790293</v>
      </c>
      <c r="I63" s="27">
        <f t="shared" si="17"/>
        <v>0.422904508162057</v>
      </c>
      <c r="J63" s="27">
        <f t="shared" si="17"/>
        <v>0.346378993142666</v>
      </c>
      <c r="K63" s="27">
        <f t="shared" si="17"/>
        <v>0.4192191715600698</v>
      </c>
      <c r="L63" s="27">
        <f t="shared" si="17"/>
        <v>0.4037510305028854</v>
      </c>
      <c r="M63" s="27">
        <f t="shared" si="17"/>
        <v>0.3873399715504979</v>
      </c>
      <c r="N63" s="27">
        <f t="shared" si="17"/>
        <v>0.34844706415778737</v>
      </c>
      <c r="O63" s="27">
        <f t="shared" si="17"/>
        <v>0.33053568822069773</v>
      </c>
      <c r="P63" s="27">
        <f t="shared" si="17"/>
        <v>0.5813887307911212</v>
      </c>
      <c r="Q63" s="27">
        <f t="shared" si="17"/>
        <v>0.45111135442899375</v>
      </c>
      <c r="R63" s="27">
        <f t="shared" si="17"/>
        <v>0.31654676258992803</v>
      </c>
      <c r="S63" s="27">
        <f t="shared" si="17"/>
        <v>0.22532993401319737</v>
      </c>
      <c r="T63" s="27">
        <f t="shared" si="17"/>
        <v>0.5050703303892705</v>
      </c>
      <c r="U63" s="27">
        <f t="shared" si="17"/>
        <v>0.36788287241459444</v>
      </c>
      <c r="V63" s="27">
        <f t="shared" si="17"/>
        <v>0.40203119332607906</v>
      </c>
      <c r="W63" s="27">
        <f t="shared" si="17"/>
        <v>0.5517533338037113</v>
      </c>
      <c r="X63" s="27">
        <f t="shared" si="17"/>
        <v>0.37894736842105264</v>
      </c>
    </row>
    <row r="64" spans="1:24" s="7" customFormat="1" ht="27" customHeight="1">
      <c r="A64" s="16" t="s">
        <v>98</v>
      </c>
      <c r="B64" s="22">
        <v>22937</v>
      </c>
      <c r="C64" s="22">
        <f t="shared" si="16"/>
        <v>47867</v>
      </c>
      <c r="D64" s="57">
        <v>2920</v>
      </c>
      <c r="E64" s="57">
        <v>1300</v>
      </c>
      <c r="F64" s="57">
        <v>4750</v>
      </c>
      <c r="G64" s="57">
        <v>2106</v>
      </c>
      <c r="H64" s="57">
        <v>2260</v>
      </c>
      <c r="I64" s="57">
        <v>3230</v>
      </c>
      <c r="J64" s="57">
        <v>365</v>
      </c>
      <c r="K64" s="57">
        <v>2636</v>
      </c>
      <c r="L64" s="57">
        <v>863</v>
      </c>
      <c r="M64" s="57">
        <v>1700</v>
      </c>
      <c r="N64" s="57">
        <v>768</v>
      </c>
      <c r="O64" s="57">
        <v>2137</v>
      </c>
      <c r="P64" s="57">
        <v>5842</v>
      </c>
      <c r="Q64" s="57">
        <v>2391</v>
      </c>
      <c r="R64" s="57">
        <v>1500</v>
      </c>
      <c r="S64" s="57">
        <v>1200</v>
      </c>
      <c r="T64" s="57">
        <v>1587</v>
      </c>
      <c r="U64" s="57">
        <v>1410</v>
      </c>
      <c r="V64" s="57">
        <v>3110</v>
      </c>
      <c r="W64" s="57">
        <v>2933</v>
      </c>
      <c r="X64" s="57">
        <v>2859</v>
      </c>
    </row>
    <row r="65" spans="1:24" s="7" customFormat="1" ht="27" customHeight="1">
      <c r="A65" s="16" t="s">
        <v>99</v>
      </c>
      <c r="B65" s="22"/>
      <c r="C65" s="22">
        <f t="shared" si="16"/>
        <v>18529</v>
      </c>
      <c r="D65" s="57">
        <v>40</v>
      </c>
      <c r="E65" s="57">
        <v>500</v>
      </c>
      <c r="F65" s="57">
        <v>1772</v>
      </c>
      <c r="G65" s="57">
        <v>1600</v>
      </c>
      <c r="H65" s="57">
        <v>0</v>
      </c>
      <c r="I65" s="57">
        <v>1000</v>
      </c>
      <c r="J65" s="57">
        <v>705</v>
      </c>
      <c r="K65" s="57">
        <v>1520</v>
      </c>
      <c r="L65" s="57">
        <v>1491</v>
      </c>
      <c r="M65" s="57">
        <v>80</v>
      </c>
      <c r="N65" s="57"/>
      <c r="O65" s="57">
        <v>989</v>
      </c>
      <c r="P65" s="57">
        <v>2330</v>
      </c>
      <c r="Q65" s="57">
        <v>168</v>
      </c>
      <c r="R65" s="57">
        <v>314</v>
      </c>
      <c r="S65" s="57">
        <v>0</v>
      </c>
      <c r="T65" s="57">
        <v>1810</v>
      </c>
      <c r="U65" s="57">
        <v>0</v>
      </c>
      <c r="V65" s="57">
        <v>1100</v>
      </c>
      <c r="W65" s="57">
        <v>2720</v>
      </c>
      <c r="X65" s="57">
        <v>390</v>
      </c>
    </row>
    <row r="66" spans="1:24" s="7" customFormat="1" ht="27" customHeight="1">
      <c r="A66" s="16" t="s">
        <v>100</v>
      </c>
      <c r="B66" s="22"/>
      <c r="C66" s="22">
        <f t="shared" si="16"/>
        <v>0</v>
      </c>
      <c r="D66" s="94"/>
      <c r="E66" s="57"/>
      <c r="F66" s="94"/>
      <c r="G66" s="94"/>
      <c r="H66" s="57"/>
      <c r="I66" s="94"/>
      <c r="J66" s="94"/>
      <c r="K66" s="93"/>
      <c r="L66" s="94"/>
      <c r="M66" s="57"/>
      <c r="N66" s="94"/>
      <c r="O66" s="57"/>
      <c r="P66" s="94"/>
      <c r="Q66" s="94"/>
      <c r="R66" s="57"/>
      <c r="S66" s="57"/>
      <c r="T66" s="94"/>
      <c r="U66" s="57"/>
      <c r="V66" s="57"/>
      <c r="W66" s="94"/>
      <c r="X66" s="57"/>
    </row>
    <row r="67" spans="1:24" s="7" customFormat="1" ht="47.25" customHeight="1">
      <c r="A67" s="20" t="s">
        <v>101</v>
      </c>
      <c r="B67" s="21">
        <v>61262</v>
      </c>
      <c r="C67" s="21">
        <f t="shared" si="16"/>
        <v>89192</v>
      </c>
      <c r="D67" s="57">
        <v>3210</v>
      </c>
      <c r="E67" s="57">
        <v>2690</v>
      </c>
      <c r="F67" s="57">
        <v>8468</v>
      </c>
      <c r="G67" s="57">
        <v>6310</v>
      </c>
      <c r="H67" s="57">
        <v>2808</v>
      </c>
      <c r="I67" s="57">
        <v>4775</v>
      </c>
      <c r="J67" s="57">
        <v>2071</v>
      </c>
      <c r="K67" s="57">
        <v>4868</v>
      </c>
      <c r="L67" s="57">
        <v>3918</v>
      </c>
      <c r="M67" s="57">
        <v>2256</v>
      </c>
      <c r="N67" s="57">
        <v>1537</v>
      </c>
      <c r="O67" s="57">
        <v>4529</v>
      </c>
      <c r="P67" s="57">
        <v>8172</v>
      </c>
      <c r="Q67" s="57">
        <v>4120</v>
      </c>
      <c r="R67" s="57">
        <v>3520</v>
      </c>
      <c r="S67" s="57">
        <v>3005</v>
      </c>
      <c r="T67" s="57">
        <v>4120</v>
      </c>
      <c r="U67" s="57">
        <v>1533</v>
      </c>
      <c r="V67" s="57">
        <v>5542</v>
      </c>
      <c r="W67" s="57">
        <v>7240</v>
      </c>
      <c r="X67" s="57">
        <v>4500</v>
      </c>
    </row>
    <row r="68" spans="1:24" s="7" customFormat="1" ht="27" customHeight="1">
      <c r="A68" s="36" t="s">
        <v>102</v>
      </c>
      <c r="B68" s="26">
        <f aca="true" t="shared" si="18" ref="B68:M68">B67/B62</f>
        <v>0.9434502725844703</v>
      </c>
      <c r="C68" s="26">
        <f t="shared" si="18"/>
        <v>0.9660341391560523</v>
      </c>
      <c r="D68" s="27">
        <f t="shared" si="18"/>
        <v>0.9197707736389685</v>
      </c>
      <c r="E68" s="27">
        <f t="shared" si="18"/>
        <v>1</v>
      </c>
      <c r="F68" s="27">
        <f t="shared" si="18"/>
        <v>0.9663357297729088</v>
      </c>
      <c r="G68" s="27">
        <f t="shared" si="18"/>
        <v>1</v>
      </c>
      <c r="H68" s="27">
        <f t="shared" si="18"/>
        <v>0.9</v>
      </c>
      <c r="I68" s="27">
        <f t="shared" si="18"/>
        <v>0.955</v>
      </c>
      <c r="J68" s="27">
        <f t="shared" si="18"/>
        <v>1</v>
      </c>
      <c r="K68" s="27">
        <f t="shared" si="18"/>
        <v>0.9214461480219572</v>
      </c>
      <c r="L68" s="27">
        <f t="shared" si="18"/>
        <v>1</v>
      </c>
      <c r="M68" s="27">
        <f t="shared" si="18"/>
        <v>0.8284979801689313</v>
      </c>
      <c r="N68" s="27">
        <v>1</v>
      </c>
      <c r="O68" s="27">
        <f aca="true" t="shared" si="19" ref="O68:X68">O67/O62</f>
        <v>1</v>
      </c>
      <c r="P68" s="27">
        <f t="shared" si="19"/>
        <v>1</v>
      </c>
      <c r="Q68" s="27">
        <f t="shared" si="19"/>
        <v>1</v>
      </c>
      <c r="R68" s="27">
        <f t="shared" si="19"/>
        <v>1</v>
      </c>
      <c r="S68" s="27">
        <f t="shared" si="19"/>
        <v>1</v>
      </c>
      <c r="T68" s="27">
        <f t="shared" si="19"/>
        <v>0.8894645941278065</v>
      </c>
      <c r="U68" s="27">
        <f t="shared" si="19"/>
        <v>0.9684144030322173</v>
      </c>
      <c r="V68" s="27">
        <f t="shared" si="19"/>
        <v>1</v>
      </c>
      <c r="W68" s="27">
        <f t="shared" si="19"/>
        <v>0.9258312020460358</v>
      </c>
      <c r="X68" s="27">
        <f t="shared" si="19"/>
        <v>1</v>
      </c>
    </row>
    <row r="69" spans="1:24" s="7" customFormat="1" ht="27" customHeight="1">
      <c r="A69" s="16" t="s">
        <v>98</v>
      </c>
      <c r="B69" s="22">
        <v>21909</v>
      </c>
      <c r="C69" s="22">
        <f t="shared" si="16"/>
        <v>47420</v>
      </c>
      <c r="D69" s="57">
        <v>2920</v>
      </c>
      <c r="E69" s="57">
        <v>1300</v>
      </c>
      <c r="F69" s="57">
        <v>4666</v>
      </c>
      <c r="G69" s="57">
        <v>2106</v>
      </c>
      <c r="H69" s="57">
        <v>2260</v>
      </c>
      <c r="I69" s="57">
        <v>3230</v>
      </c>
      <c r="J69" s="57">
        <v>365</v>
      </c>
      <c r="K69" s="57">
        <v>2467</v>
      </c>
      <c r="L69" s="57">
        <v>863</v>
      </c>
      <c r="M69" s="57">
        <v>1700</v>
      </c>
      <c r="N69" s="57">
        <v>768</v>
      </c>
      <c r="O69" s="57">
        <v>2137</v>
      </c>
      <c r="P69" s="57">
        <v>5842</v>
      </c>
      <c r="Q69" s="57">
        <v>2391</v>
      </c>
      <c r="R69" s="57">
        <v>1500</v>
      </c>
      <c r="S69" s="57">
        <v>1200</v>
      </c>
      <c r="T69" s="57">
        <v>1504</v>
      </c>
      <c r="U69" s="57">
        <v>1360</v>
      </c>
      <c r="V69" s="57">
        <v>3110</v>
      </c>
      <c r="W69" s="57">
        <v>2872</v>
      </c>
      <c r="X69" s="57">
        <v>2859</v>
      </c>
    </row>
    <row r="70" spans="1:24" s="7" customFormat="1" ht="27" customHeight="1">
      <c r="A70" s="16" t="s">
        <v>99</v>
      </c>
      <c r="B70" s="22"/>
      <c r="C70" s="22">
        <f t="shared" si="16"/>
        <v>18032</v>
      </c>
      <c r="D70" s="57">
        <v>40</v>
      </c>
      <c r="E70" s="57">
        <v>500</v>
      </c>
      <c r="F70" s="57">
        <v>1718</v>
      </c>
      <c r="G70" s="57">
        <v>1600</v>
      </c>
      <c r="H70" s="57">
        <v>0</v>
      </c>
      <c r="I70" s="57">
        <v>1000</v>
      </c>
      <c r="J70" s="57">
        <v>705</v>
      </c>
      <c r="K70" s="57">
        <v>1440</v>
      </c>
      <c r="L70" s="57">
        <v>1491</v>
      </c>
      <c r="M70" s="57">
        <v>38</v>
      </c>
      <c r="N70" s="57"/>
      <c r="O70" s="57">
        <v>989</v>
      </c>
      <c r="P70" s="57">
        <v>2330</v>
      </c>
      <c r="Q70" s="57">
        <v>168</v>
      </c>
      <c r="R70" s="57">
        <v>314</v>
      </c>
      <c r="S70" s="57">
        <v>0</v>
      </c>
      <c r="T70" s="57">
        <v>1777</v>
      </c>
      <c r="U70" s="57">
        <v>0</v>
      </c>
      <c r="V70" s="57">
        <v>1100</v>
      </c>
      <c r="W70" s="57">
        <v>2432</v>
      </c>
      <c r="X70" s="57">
        <v>390</v>
      </c>
    </row>
    <row r="71" spans="1:24" s="7" customFormat="1" ht="27" customHeight="1">
      <c r="A71" s="16" t="s">
        <v>100</v>
      </c>
      <c r="B71" s="22"/>
      <c r="C71" s="22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</row>
    <row r="72" spans="1:24" s="7" customFormat="1" ht="45.75" customHeight="1">
      <c r="A72" s="20" t="s">
        <v>103</v>
      </c>
      <c r="B72" s="21">
        <v>139156</v>
      </c>
      <c r="C72" s="21">
        <f t="shared" si="16"/>
        <v>196308</v>
      </c>
      <c r="D72" s="57">
        <v>7062</v>
      </c>
      <c r="E72" s="57">
        <v>4977</v>
      </c>
      <c r="F72" s="57">
        <v>20915</v>
      </c>
      <c r="G72" s="57">
        <v>15775</v>
      </c>
      <c r="H72" s="57">
        <v>4942</v>
      </c>
      <c r="I72" s="57">
        <v>8950</v>
      </c>
      <c r="J72" s="57">
        <v>4765</v>
      </c>
      <c r="K72" s="57">
        <v>10172</v>
      </c>
      <c r="L72" s="57">
        <v>7681</v>
      </c>
      <c r="M72" s="57">
        <v>4481</v>
      </c>
      <c r="N72" s="57">
        <v>3075</v>
      </c>
      <c r="O72" s="57">
        <v>9285</v>
      </c>
      <c r="P72" s="57">
        <v>18615</v>
      </c>
      <c r="Q72" s="57">
        <v>11536</v>
      </c>
      <c r="R72" s="57">
        <v>8800</v>
      </c>
      <c r="S72" s="57">
        <v>5590</v>
      </c>
      <c r="T72" s="57">
        <v>9064</v>
      </c>
      <c r="U72" s="57">
        <v>2788</v>
      </c>
      <c r="V72" s="57">
        <v>11750</v>
      </c>
      <c r="W72" s="57">
        <v>16950</v>
      </c>
      <c r="X72" s="57">
        <v>9135</v>
      </c>
    </row>
    <row r="73" spans="1:24" s="7" customFormat="1" ht="27" customHeight="1">
      <c r="A73" s="16" t="s">
        <v>106</v>
      </c>
      <c r="B73" s="22">
        <v>51882</v>
      </c>
      <c r="C73" s="22">
        <f t="shared" si="16"/>
        <v>108852</v>
      </c>
      <c r="D73" s="57">
        <v>6300</v>
      </c>
      <c r="E73" s="57">
        <v>2540</v>
      </c>
      <c r="F73" s="57">
        <v>12073</v>
      </c>
      <c r="G73" s="57">
        <v>5332</v>
      </c>
      <c r="H73" s="57">
        <v>4068</v>
      </c>
      <c r="I73" s="57">
        <v>6780</v>
      </c>
      <c r="J73" s="57">
        <v>970</v>
      </c>
      <c r="K73" s="57">
        <v>5430</v>
      </c>
      <c r="L73" s="57">
        <v>2065</v>
      </c>
      <c r="M73" s="57">
        <v>3313</v>
      </c>
      <c r="N73" s="57">
        <v>1530</v>
      </c>
      <c r="O73" s="57">
        <v>5090</v>
      </c>
      <c r="P73" s="57">
        <v>14128</v>
      </c>
      <c r="Q73" s="57">
        <v>6356</v>
      </c>
      <c r="R73" s="57">
        <v>3300</v>
      </c>
      <c r="S73" s="57">
        <v>2800</v>
      </c>
      <c r="T73" s="57">
        <v>3429</v>
      </c>
      <c r="U73" s="57">
        <v>2518</v>
      </c>
      <c r="V73" s="57">
        <v>7651</v>
      </c>
      <c r="W73" s="57">
        <v>6771</v>
      </c>
      <c r="X73" s="57">
        <v>6408</v>
      </c>
    </row>
    <row r="74" spans="1:24" s="7" customFormat="1" ht="27" customHeight="1">
      <c r="A74" s="16" t="s">
        <v>104</v>
      </c>
      <c r="B74" s="22"/>
      <c r="C74" s="22">
        <f t="shared" si="16"/>
        <v>33549</v>
      </c>
      <c r="D74" s="57">
        <v>80</v>
      </c>
      <c r="E74" s="57">
        <v>800</v>
      </c>
      <c r="F74" s="57">
        <v>4379</v>
      </c>
      <c r="G74" s="57">
        <v>1709</v>
      </c>
      <c r="H74" s="57">
        <v>0</v>
      </c>
      <c r="I74" s="57">
        <v>1500</v>
      </c>
      <c r="J74" s="57">
        <v>1260</v>
      </c>
      <c r="K74" s="57">
        <v>2998</v>
      </c>
      <c r="L74" s="57">
        <v>2426</v>
      </c>
      <c r="M74" s="57">
        <v>53</v>
      </c>
      <c r="N74" s="57"/>
      <c r="O74" s="57">
        <v>1305</v>
      </c>
      <c r="P74" s="57">
        <v>4060</v>
      </c>
      <c r="Q74" s="57">
        <v>386</v>
      </c>
      <c r="R74" s="57">
        <v>628</v>
      </c>
      <c r="S74" s="57">
        <v>0</v>
      </c>
      <c r="T74" s="57">
        <v>3732</v>
      </c>
      <c r="U74" s="57">
        <v>0</v>
      </c>
      <c r="V74" s="57">
        <v>1672</v>
      </c>
      <c r="W74" s="57">
        <v>5968</v>
      </c>
      <c r="X74" s="57">
        <v>593</v>
      </c>
    </row>
    <row r="75" spans="1:24" s="7" customFormat="1" ht="27" customHeight="1">
      <c r="A75" s="16" t="s">
        <v>105</v>
      </c>
      <c r="B75" s="22"/>
      <c r="C75" s="22">
        <f t="shared" si="16"/>
        <v>0</v>
      </c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</row>
    <row r="76" spans="1:24" s="7" customFormat="1" ht="27" customHeight="1">
      <c r="A76" s="20" t="s">
        <v>111</v>
      </c>
      <c r="B76" s="91">
        <f aca="true" t="shared" si="20" ref="B76:X76">B72/B67*10</f>
        <v>22.71489667330482</v>
      </c>
      <c r="C76" s="91">
        <f t="shared" si="20"/>
        <v>22.009597273298056</v>
      </c>
      <c r="D76" s="58">
        <f t="shared" si="20"/>
        <v>22</v>
      </c>
      <c r="E76" s="58">
        <f t="shared" si="20"/>
        <v>18.50185873605948</v>
      </c>
      <c r="F76" s="58">
        <f t="shared" si="20"/>
        <v>24.69886632026452</v>
      </c>
      <c r="G76" s="58">
        <f t="shared" si="20"/>
        <v>25</v>
      </c>
      <c r="H76" s="58">
        <f t="shared" si="20"/>
        <v>17.599715099715098</v>
      </c>
      <c r="I76" s="58">
        <f t="shared" si="20"/>
        <v>18.7434554973822</v>
      </c>
      <c r="J76" s="58">
        <f t="shared" si="20"/>
        <v>23.008208594881697</v>
      </c>
      <c r="K76" s="58">
        <f t="shared" si="20"/>
        <v>20.89564502875924</v>
      </c>
      <c r="L76" s="58">
        <f t="shared" si="20"/>
        <v>19.604389994895357</v>
      </c>
      <c r="M76" s="58">
        <f t="shared" si="20"/>
        <v>19.86258865248227</v>
      </c>
      <c r="N76" s="58">
        <f t="shared" si="20"/>
        <v>20.00650618087183</v>
      </c>
      <c r="O76" s="58">
        <f t="shared" si="20"/>
        <v>20.501214396113934</v>
      </c>
      <c r="P76" s="58">
        <f t="shared" si="20"/>
        <v>22.77900146842878</v>
      </c>
      <c r="Q76" s="58">
        <f t="shared" si="20"/>
        <v>28</v>
      </c>
      <c r="R76" s="58">
        <f t="shared" si="20"/>
        <v>25</v>
      </c>
      <c r="S76" s="58">
        <f t="shared" si="20"/>
        <v>18.60232945091514</v>
      </c>
      <c r="T76" s="58">
        <f t="shared" si="20"/>
        <v>22</v>
      </c>
      <c r="U76" s="58">
        <f t="shared" si="20"/>
        <v>18.186562296151337</v>
      </c>
      <c r="V76" s="58">
        <f t="shared" si="20"/>
        <v>21.201732226632984</v>
      </c>
      <c r="W76" s="58">
        <f t="shared" si="20"/>
        <v>23.41160220994475</v>
      </c>
      <c r="X76" s="58">
        <f t="shared" si="20"/>
        <v>20.299999999999997</v>
      </c>
    </row>
    <row r="77" spans="1:24" s="7" customFormat="1" ht="27" customHeight="1">
      <c r="A77" s="16" t="s">
        <v>106</v>
      </c>
      <c r="B77" s="58">
        <f aca="true" t="shared" si="21" ref="B77:X77">B73/B69*10</f>
        <v>23.680679172942625</v>
      </c>
      <c r="C77" s="58">
        <f t="shared" si="21"/>
        <v>22.95487136229439</v>
      </c>
      <c r="D77" s="58">
        <f t="shared" si="21"/>
        <v>21.575342465753423</v>
      </c>
      <c r="E77" s="58">
        <f t="shared" si="21"/>
        <v>19.538461538461537</v>
      </c>
      <c r="F77" s="58">
        <f t="shared" si="21"/>
        <v>25.87441063009001</v>
      </c>
      <c r="G77" s="58">
        <f t="shared" si="21"/>
        <v>25.318138651471983</v>
      </c>
      <c r="H77" s="58">
        <f t="shared" si="21"/>
        <v>18</v>
      </c>
      <c r="I77" s="58">
        <f t="shared" si="21"/>
        <v>20.990712074303403</v>
      </c>
      <c r="J77" s="58">
        <f t="shared" si="21"/>
        <v>26.575342465753423</v>
      </c>
      <c r="K77" s="58">
        <f t="shared" si="21"/>
        <v>22.010539116335632</v>
      </c>
      <c r="L77" s="58">
        <f t="shared" si="21"/>
        <v>23.928157589803014</v>
      </c>
      <c r="M77" s="58">
        <f t="shared" si="21"/>
        <v>19.488235294117647</v>
      </c>
      <c r="N77" s="58">
        <f t="shared" si="21"/>
        <v>19.921875</v>
      </c>
      <c r="O77" s="58">
        <f t="shared" si="21"/>
        <v>23.81843706130089</v>
      </c>
      <c r="P77" s="58">
        <f t="shared" si="21"/>
        <v>24.18349880178021</v>
      </c>
      <c r="Q77" s="58">
        <f t="shared" si="21"/>
        <v>26.583019657047263</v>
      </c>
      <c r="R77" s="58">
        <f t="shared" si="21"/>
        <v>22</v>
      </c>
      <c r="S77" s="58">
        <f t="shared" si="21"/>
        <v>23.333333333333336</v>
      </c>
      <c r="T77" s="58">
        <f t="shared" si="21"/>
        <v>22.799202127659576</v>
      </c>
      <c r="U77" s="58">
        <f t="shared" si="21"/>
        <v>18.514705882352942</v>
      </c>
      <c r="V77" s="58">
        <f t="shared" si="21"/>
        <v>24.60128617363344</v>
      </c>
      <c r="W77" s="58">
        <f t="shared" si="21"/>
        <v>23.57590529247911</v>
      </c>
      <c r="X77" s="58">
        <f t="shared" si="21"/>
        <v>22.413431269674714</v>
      </c>
    </row>
    <row r="78" spans="1:24" s="7" customFormat="1" ht="27" customHeight="1">
      <c r="A78" s="16" t="s">
        <v>104</v>
      </c>
      <c r="B78" s="58"/>
      <c r="C78" s="58">
        <f aca="true" t="shared" si="22" ref="C78:X79">C74/C70*10</f>
        <v>18.60525732031943</v>
      </c>
      <c r="D78" s="58">
        <f t="shared" si="22"/>
        <v>20</v>
      </c>
      <c r="E78" s="58">
        <f t="shared" si="22"/>
        <v>16</v>
      </c>
      <c r="F78" s="58">
        <f t="shared" si="22"/>
        <v>25.488940628637952</v>
      </c>
      <c r="G78" s="58">
        <f t="shared" si="22"/>
        <v>10.68125</v>
      </c>
      <c r="H78" s="58" t="e">
        <f t="shared" si="22"/>
        <v>#DIV/0!</v>
      </c>
      <c r="I78" s="58">
        <f t="shared" si="22"/>
        <v>15</v>
      </c>
      <c r="J78" s="58">
        <f t="shared" si="22"/>
        <v>17.872340425531913</v>
      </c>
      <c r="K78" s="58">
        <f t="shared" si="22"/>
        <v>20.819444444444443</v>
      </c>
      <c r="L78" s="58">
        <f t="shared" si="22"/>
        <v>16.270959087860497</v>
      </c>
      <c r="M78" s="58">
        <f t="shared" si="22"/>
        <v>13.94736842105263</v>
      </c>
      <c r="N78" s="58" t="e">
        <f t="shared" si="22"/>
        <v>#DIV/0!</v>
      </c>
      <c r="O78" s="58">
        <f t="shared" si="22"/>
        <v>13.19514661274014</v>
      </c>
      <c r="P78" s="58">
        <f t="shared" si="22"/>
        <v>17.42489270386266</v>
      </c>
      <c r="Q78" s="58">
        <f t="shared" si="22"/>
        <v>22.976190476190474</v>
      </c>
      <c r="R78" s="58">
        <f t="shared" si="22"/>
        <v>20</v>
      </c>
      <c r="S78" s="58" t="e">
        <f t="shared" si="22"/>
        <v>#DIV/0!</v>
      </c>
      <c r="T78" s="58">
        <f t="shared" si="22"/>
        <v>21.00168823860439</v>
      </c>
      <c r="U78" s="58" t="e">
        <f t="shared" si="22"/>
        <v>#DIV/0!</v>
      </c>
      <c r="V78" s="58">
        <f t="shared" si="22"/>
        <v>15.2</v>
      </c>
      <c r="W78" s="58">
        <f t="shared" si="22"/>
        <v>24.539473684210527</v>
      </c>
      <c r="X78" s="58">
        <f t="shared" si="22"/>
        <v>15.205128205128204</v>
      </c>
    </row>
    <row r="79" spans="1:24" s="7" customFormat="1" ht="27" customHeight="1">
      <c r="A79" s="16" t="s">
        <v>105</v>
      </c>
      <c r="B79" s="58"/>
      <c r="C79" s="58" t="e">
        <f t="shared" si="22"/>
        <v>#DIV/0!</v>
      </c>
      <c r="D79" s="58" t="e">
        <f>D75/D71*10</f>
        <v>#DIV/0!</v>
      </c>
      <c r="E79" s="58"/>
      <c r="F79" s="58" t="e">
        <f aca="true" t="shared" si="23" ref="F79:W79">F75/F71*10</f>
        <v>#DIV/0!</v>
      </c>
      <c r="G79" s="58" t="e">
        <f t="shared" si="23"/>
        <v>#DIV/0!</v>
      </c>
      <c r="H79" s="58"/>
      <c r="I79" s="58" t="e">
        <f t="shared" si="23"/>
        <v>#DIV/0!</v>
      </c>
      <c r="J79" s="58" t="e">
        <f t="shared" si="23"/>
        <v>#DIV/0!</v>
      </c>
      <c r="K79" s="58"/>
      <c r="L79" s="58" t="e">
        <f t="shared" si="23"/>
        <v>#DIV/0!</v>
      </c>
      <c r="M79" s="58"/>
      <c r="N79" s="58" t="e">
        <f t="shared" si="23"/>
        <v>#DIV/0!</v>
      </c>
      <c r="O79" s="58"/>
      <c r="P79" s="58" t="e">
        <f t="shared" si="23"/>
        <v>#DIV/0!</v>
      </c>
      <c r="Q79" s="58" t="e">
        <f t="shared" si="23"/>
        <v>#DIV/0!</v>
      </c>
      <c r="R79" s="58"/>
      <c r="S79" s="58"/>
      <c r="T79" s="58" t="e">
        <f t="shared" si="23"/>
        <v>#DIV/0!</v>
      </c>
      <c r="U79" s="58"/>
      <c r="V79" s="58"/>
      <c r="W79" s="58" t="e">
        <f t="shared" si="23"/>
        <v>#DIV/0!</v>
      </c>
      <c r="X79" s="58"/>
    </row>
    <row r="80" spans="1:24" s="7" customFormat="1" ht="45.75" customHeight="1">
      <c r="A80" s="36" t="s">
        <v>125</v>
      </c>
      <c r="B80" s="21"/>
      <c r="C80" s="21">
        <f aca="true" t="shared" si="24" ref="C80:C86">SUM(D80:X80)</f>
        <v>11914</v>
      </c>
      <c r="D80" s="22">
        <v>1325</v>
      </c>
      <c r="E80" s="22">
        <v>180</v>
      </c>
      <c r="F80" s="22">
        <v>1200</v>
      </c>
      <c r="G80" s="22">
        <v>1188</v>
      </c>
      <c r="H80" s="22">
        <v>100</v>
      </c>
      <c r="I80" s="22">
        <v>1000</v>
      </c>
      <c r="J80" s="22">
        <v>710</v>
      </c>
      <c r="K80" s="22">
        <v>441</v>
      </c>
      <c r="L80" s="22">
        <v>0</v>
      </c>
      <c r="M80" s="22">
        <v>6</v>
      </c>
      <c r="N80" s="22">
        <v>170</v>
      </c>
      <c r="O80" s="22">
        <v>0</v>
      </c>
      <c r="P80" s="22">
        <v>1869</v>
      </c>
      <c r="Q80" s="22">
        <v>459</v>
      </c>
      <c r="R80" s="22">
        <v>800</v>
      </c>
      <c r="S80" s="22">
        <v>0</v>
      </c>
      <c r="T80" s="22">
        <v>380</v>
      </c>
      <c r="U80" s="22">
        <v>647</v>
      </c>
      <c r="V80" s="22">
        <v>150</v>
      </c>
      <c r="W80" s="22">
        <v>561</v>
      </c>
      <c r="X80" s="22">
        <v>728</v>
      </c>
    </row>
    <row r="81" spans="1:24" s="7" customFormat="1" ht="27" customHeight="1">
      <c r="A81" s="36" t="s">
        <v>106</v>
      </c>
      <c r="B81" s="21"/>
      <c r="C81" s="21">
        <f t="shared" si="24"/>
        <v>8260</v>
      </c>
      <c r="D81" s="22">
        <v>1240</v>
      </c>
      <c r="E81" s="22">
        <v>90</v>
      </c>
      <c r="F81" s="22">
        <v>1000</v>
      </c>
      <c r="G81" s="22">
        <v>389</v>
      </c>
      <c r="H81" s="22">
        <v>100</v>
      </c>
      <c r="I81" s="22">
        <v>1000</v>
      </c>
      <c r="J81" s="22">
        <v>300</v>
      </c>
      <c r="K81" s="22">
        <v>280</v>
      </c>
      <c r="L81" s="22">
        <v>0</v>
      </c>
      <c r="M81" s="22"/>
      <c r="N81" s="22">
        <v>41</v>
      </c>
      <c r="O81" s="22">
        <v>0</v>
      </c>
      <c r="P81" s="22">
        <v>1869</v>
      </c>
      <c r="Q81" s="22">
        <v>340</v>
      </c>
      <c r="R81" s="22">
        <v>400</v>
      </c>
      <c r="S81" s="22">
        <v>0</v>
      </c>
      <c r="T81" s="22">
        <v>210</v>
      </c>
      <c r="U81" s="22">
        <v>546</v>
      </c>
      <c r="V81" s="22">
        <v>0</v>
      </c>
      <c r="W81" s="22">
        <v>155</v>
      </c>
      <c r="X81" s="22">
        <v>300</v>
      </c>
    </row>
    <row r="82" spans="1:24" s="7" customFormat="1" ht="27" customHeight="1">
      <c r="A82" s="36" t="s">
        <v>127</v>
      </c>
      <c r="B82" s="21"/>
      <c r="C82" s="21">
        <f>AVERAGE(D82:X82)</f>
        <v>21</v>
      </c>
      <c r="D82" s="22">
        <v>15</v>
      </c>
      <c r="E82" s="22">
        <v>18</v>
      </c>
      <c r="F82" s="22">
        <v>24</v>
      </c>
      <c r="G82" s="22">
        <v>24</v>
      </c>
      <c r="H82" s="22">
        <v>22</v>
      </c>
      <c r="I82" s="22">
        <v>23</v>
      </c>
      <c r="J82" s="22">
        <v>19</v>
      </c>
      <c r="K82" s="22">
        <v>23</v>
      </c>
      <c r="L82" s="22"/>
      <c r="M82" s="22"/>
      <c r="N82" s="22">
        <v>28</v>
      </c>
      <c r="O82" s="22"/>
      <c r="P82" s="22">
        <v>23</v>
      </c>
      <c r="Q82" s="22">
        <v>18</v>
      </c>
      <c r="R82" s="22">
        <v>19</v>
      </c>
      <c r="S82" s="22">
        <v>21</v>
      </c>
      <c r="T82" s="22">
        <v>22</v>
      </c>
      <c r="U82" s="22">
        <v>17</v>
      </c>
      <c r="V82" s="22">
        <v>23</v>
      </c>
      <c r="W82" s="22">
        <v>21</v>
      </c>
      <c r="X82" s="22">
        <v>18</v>
      </c>
    </row>
    <row r="83" spans="1:24" s="7" customFormat="1" ht="27" customHeight="1">
      <c r="A83" s="20" t="s">
        <v>107</v>
      </c>
      <c r="B83" s="21">
        <v>18748</v>
      </c>
      <c r="C83" s="21">
        <f t="shared" si="24"/>
        <v>53916</v>
      </c>
      <c r="D83" s="57">
        <v>1830</v>
      </c>
      <c r="E83" s="57">
        <v>1300</v>
      </c>
      <c r="F83" s="57">
        <v>7100</v>
      </c>
      <c r="G83" s="57">
        <v>3743</v>
      </c>
      <c r="H83" s="57">
        <v>1020</v>
      </c>
      <c r="I83" s="57">
        <v>3230</v>
      </c>
      <c r="J83" s="57">
        <v>1713</v>
      </c>
      <c r="K83" s="57">
        <v>2585</v>
      </c>
      <c r="L83" s="57">
        <v>2993</v>
      </c>
      <c r="M83" s="57">
        <v>1050</v>
      </c>
      <c r="N83" s="57">
        <v>950</v>
      </c>
      <c r="O83" s="57">
        <v>2567</v>
      </c>
      <c r="P83" s="57">
        <v>6090</v>
      </c>
      <c r="Q83" s="57">
        <v>2860</v>
      </c>
      <c r="R83" s="57">
        <v>3200</v>
      </c>
      <c r="S83" s="57">
        <v>1055</v>
      </c>
      <c r="T83" s="57">
        <v>2172</v>
      </c>
      <c r="U83" s="57">
        <v>830</v>
      </c>
      <c r="V83" s="57">
        <v>2980</v>
      </c>
      <c r="W83" s="57">
        <v>4228</v>
      </c>
      <c r="X83" s="57">
        <v>420</v>
      </c>
    </row>
    <row r="84" spans="1:24" s="7" customFormat="1" ht="27" customHeight="1">
      <c r="A84" s="20" t="s">
        <v>128</v>
      </c>
      <c r="B84" s="21">
        <v>1034</v>
      </c>
      <c r="C84" s="21">
        <f t="shared" si="24"/>
        <v>727</v>
      </c>
      <c r="D84" s="57">
        <v>35</v>
      </c>
      <c r="E84" s="57">
        <v>37</v>
      </c>
      <c r="F84" s="57">
        <v>45</v>
      </c>
      <c r="G84" s="57">
        <v>40</v>
      </c>
      <c r="H84" s="57">
        <v>29</v>
      </c>
      <c r="I84" s="57">
        <v>26</v>
      </c>
      <c r="J84" s="57">
        <v>18</v>
      </c>
      <c r="K84" s="57">
        <v>68</v>
      </c>
      <c r="L84" s="57">
        <v>18</v>
      </c>
      <c r="M84" s="57">
        <v>17</v>
      </c>
      <c r="N84" s="57">
        <v>18</v>
      </c>
      <c r="O84" s="57">
        <v>36</v>
      </c>
      <c r="P84" s="57">
        <v>47</v>
      </c>
      <c r="Q84" s="57">
        <v>26</v>
      </c>
      <c r="R84" s="57">
        <v>41</v>
      </c>
      <c r="S84" s="57">
        <v>30</v>
      </c>
      <c r="T84" s="57">
        <v>39</v>
      </c>
      <c r="U84" s="57">
        <v>17</v>
      </c>
      <c r="V84" s="57">
        <v>31</v>
      </c>
      <c r="W84" s="57">
        <v>62</v>
      </c>
      <c r="X84" s="57">
        <v>47</v>
      </c>
    </row>
    <row r="85" spans="1:24" s="7" customFormat="1" ht="27" customHeight="1" hidden="1" outlineLevel="1">
      <c r="A85" s="16" t="s">
        <v>108</v>
      </c>
      <c r="B85" s="84">
        <v>2566</v>
      </c>
      <c r="C85" s="84">
        <f t="shared" si="24"/>
        <v>1939</v>
      </c>
      <c r="D85" s="83">
        <v>0</v>
      </c>
      <c r="E85" s="83">
        <v>0</v>
      </c>
      <c r="F85" s="83">
        <v>708</v>
      </c>
      <c r="G85" s="83">
        <v>0</v>
      </c>
      <c r="H85" s="83">
        <v>0</v>
      </c>
      <c r="I85" s="83">
        <v>40</v>
      </c>
      <c r="J85" s="83">
        <v>0</v>
      </c>
      <c r="K85" s="83">
        <v>55</v>
      </c>
      <c r="L85" s="83">
        <v>0</v>
      </c>
      <c r="M85" s="83">
        <v>0</v>
      </c>
      <c r="N85" s="83">
        <v>5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v>640</v>
      </c>
      <c r="U85" s="83">
        <v>0</v>
      </c>
      <c r="V85" s="83">
        <v>0</v>
      </c>
      <c r="W85" s="83">
        <v>491</v>
      </c>
      <c r="X85" s="83">
        <v>0</v>
      </c>
    </row>
    <row r="86" spans="1:24" s="7" customFormat="1" ht="27" customHeight="1" hidden="1" outlineLevel="1">
      <c r="A86" s="20" t="s">
        <v>109</v>
      </c>
      <c r="B86" s="21"/>
      <c r="C86" s="21">
        <f t="shared" si="24"/>
        <v>0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</row>
    <row r="87" spans="1:24" s="7" customFormat="1" ht="27" customHeight="1" hidden="1" outlineLevel="1">
      <c r="A87" s="36" t="s">
        <v>21</v>
      </c>
      <c r="B87" s="26">
        <f>B86/B85</f>
        <v>0</v>
      </c>
      <c r="C87" s="26">
        <f>C86/C85</f>
        <v>0</v>
      </c>
      <c r="D87" s="27"/>
      <c r="E87" s="27"/>
      <c r="F87" s="27">
        <f>F86/F85</f>
        <v>0</v>
      </c>
      <c r="G87" s="27"/>
      <c r="H87" s="27"/>
      <c r="I87" s="27">
        <f>I86/I85</f>
        <v>0</v>
      </c>
      <c r="J87" s="27"/>
      <c r="K87" s="27">
        <f>K86/K85</f>
        <v>0</v>
      </c>
      <c r="L87" s="27"/>
      <c r="M87" s="27"/>
      <c r="N87" s="27">
        <f>N86/N85</f>
        <v>0</v>
      </c>
      <c r="O87" s="27"/>
      <c r="P87" s="27"/>
      <c r="Q87" s="27"/>
      <c r="R87" s="27"/>
      <c r="S87" s="27"/>
      <c r="T87" s="27">
        <f>T86/T85</f>
        <v>0</v>
      </c>
      <c r="U87" s="27"/>
      <c r="V87" s="27"/>
      <c r="W87" s="27">
        <f>W86/W85</f>
        <v>0</v>
      </c>
      <c r="X87" s="27"/>
    </row>
    <row r="88" spans="1:24" s="7" customFormat="1" ht="27" customHeight="1" hidden="1" outlineLevel="1">
      <c r="A88" s="20" t="s">
        <v>110</v>
      </c>
      <c r="B88" s="21"/>
      <c r="C88" s="21">
        <f>SUM(D88:X88)</f>
        <v>0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</row>
    <row r="89" spans="1:24" s="7" customFormat="1" ht="27" customHeight="1" hidden="1" outlineLevel="1">
      <c r="A89" s="20" t="s">
        <v>111</v>
      </c>
      <c r="B89" s="21" t="e">
        <f>B88/B86*10</f>
        <v>#DIV/0!</v>
      </c>
      <c r="C89" s="21" t="e">
        <f>C88/C86*10</f>
        <v>#DIV/0!</v>
      </c>
      <c r="D89" s="22"/>
      <c r="E89" s="22"/>
      <c r="F89" s="22" t="e">
        <f>F88/F86*10</f>
        <v>#DIV/0!</v>
      </c>
      <c r="G89" s="22"/>
      <c r="H89" s="22"/>
      <c r="I89" s="22" t="e">
        <f>I88/I86*10</f>
        <v>#DIV/0!</v>
      </c>
      <c r="J89" s="22"/>
      <c r="K89" s="22" t="e">
        <f>K88/K86*10</f>
        <v>#DIV/0!</v>
      </c>
      <c r="L89" s="22"/>
      <c r="M89" s="22"/>
      <c r="N89" s="22" t="e">
        <f>N88/N86*10</f>
        <v>#DIV/0!</v>
      </c>
      <c r="O89" s="22"/>
      <c r="P89" s="22"/>
      <c r="Q89" s="22"/>
      <c r="R89" s="22"/>
      <c r="S89" s="22"/>
      <c r="T89" s="22" t="e">
        <f>T88/T86*10</f>
        <v>#DIV/0!</v>
      </c>
      <c r="U89" s="22"/>
      <c r="V89" s="22"/>
      <c r="W89" s="22" t="e">
        <f>W88/W86*10</f>
        <v>#DIV/0!</v>
      </c>
      <c r="X89" s="22"/>
    </row>
    <row r="90" spans="1:24" s="7" customFormat="1" ht="27" customHeight="1" collapsed="1">
      <c r="A90" s="16" t="s">
        <v>112</v>
      </c>
      <c r="B90" s="84">
        <v>9266</v>
      </c>
      <c r="C90" s="84">
        <f>SUM(D90:X90)</f>
        <v>8507</v>
      </c>
      <c r="D90" s="83">
        <v>103</v>
      </c>
      <c r="E90" s="83">
        <v>141</v>
      </c>
      <c r="F90" s="83">
        <v>1380</v>
      </c>
      <c r="G90" s="83">
        <v>1151</v>
      </c>
      <c r="H90" s="83">
        <v>474</v>
      </c>
      <c r="I90" s="83">
        <v>388</v>
      </c>
      <c r="J90" s="83">
        <v>134</v>
      </c>
      <c r="K90" s="83">
        <v>1527</v>
      </c>
      <c r="L90" s="83">
        <v>416</v>
      </c>
      <c r="M90" s="83">
        <v>51</v>
      </c>
      <c r="N90" s="83">
        <v>60</v>
      </c>
      <c r="O90" s="83">
        <v>768</v>
      </c>
      <c r="P90" s="83">
        <v>18</v>
      </c>
      <c r="Q90" s="83">
        <v>165</v>
      </c>
      <c r="R90" s="83">
        <v>333</v>
      </c>
      <c r="S90" s="83">
        <v>180</v>
      </c>
      <c r="T90" s="83">
        <v>183</v>
      </c>
      <c r="U90" s="83">
        <v>185</v>
      </c>
      <c r="V90" s="83">
        <v>267</v>
      </c>
      <c r="W90" s="83">
        <v>361</v>
      </c>
      <c r="X90" s="83">
        <v>222</v>
      </c>
    </row>
    <row r="91" spans="1:24" s="7" customFormat="1" ht="27" customHeight="1">
      <c r="A91" s="20" t="s">
        <v>113</v>
      </c>
      <c r="B91" s="21"/>
      <c r="C91" s="21">
        <f>SUM(D91:X91)</f>
        <v>18</v>
      </c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>
        <v>4</v>
      </c>
      <c r="W91" s="57">
        <v>10</v>
      </c>
      <c r="X91" s="57">
        <v>4</v>
      </c>
    </row>
    <row r="92" spans="1:24" s="7" customFormat="1" ht="27" customHeight="1">
      <c r="A92" s="36" t="s">
        <v>21</v>
      </c>
      <c r="B92" s="26">
        <f aca="true" t="shared" si="25" ref="B92:X92">B91/B90</f>
        <v>0</v>
      </c>
      <c r="C92" s="26">
        <f t="shared" si="25"/>
        <v>0.002115904549194781</v>
      </c>
      <c r="D92" s="27">
        <f t="shared" si="25"/>
        <v>0</v>
      </c>
      <c r="E92" s="27">
        <f t="shared" si="25"/>
        <v>0</v>
      </c>
      <c r="F92" s="27">
        <f t="shared" si="25"/>
        <v>0</v>
      </c>
      <c r="G92" s="27">
        <f t="shared" si="25"/>
        <v>0</v>
      </c>
      <c r="H92" s="27">
        <f t="shared" si="25"/>
        <v>0</v>
      </c>
      <c r="I92" s="27">
        <f t="shared" si="25"/>
        <v>0</v>
      </c>
      <c r="J92" s="27">
        <f t="shared" si="25"/>
        <v>0</v>
      </c>
      <c r="K92" s="27">
        <f t="shared" si="25"/>
        <v>0</v>
      </c>
      <c r="L92" s="27">
        <f t="shared" si="25"/>
        <v>0</v>
      </c>
      <c r="M92" s="27">
        <f t="shared" si="25"/>
        <v>0</v>
      </c>
      <c r="N92" s="27">
        <f t="shared" si="25"/>
        <v>0</v>
      </c>
      <c r="O92" s="27">
        <f t="shared" si="25"/>
        <v>0</v>
      </c>
      <c r="P92" s="27">
        <f t="shared" si="25"/>
        <v>0</v>
      </c>
      <c r="Q92" s="27">
        <f t="shared" si="25"/>
        <v>0</v>
      </c>
      <c r="R92" s="27">
        <f t="shared" si="25"/>
        <v>0</v>
      </c>
      <c r="S92" s="27">
        <f t="shared" si="25"/>
        <v>0</v>
      </c>
      <c r="T92" s="27">
        <f t="shared" si="25"/>
        <v>0</v>
      </c>
      <c r="U92" s="27">
        <f t="shared" si="25"/>
        <v>0</v>
      </c>
      <c r="V92" s="27">
        <f t="shared" si="25"/>
        <v>0.0149812734082397</v>
      </c>
      <c r="W92" s="27">
        <f t="shared" si="25"/>
        <v>0.027700831024930747</v>
      </c>
      <c r="X92" s="27">
        <f t="shared" si="25"/>
        <v>0.018018018018018018</v>
      </c>
    </row>
    <row r="93" spans="1:24" s="7" customFormat="1" ht="27" customHeight="1">
      <c r="A93" s="20" t="s">
        <v>114</v>
      </c>
      <c r="B93" s="21"/>
      <c r="C93" s="21">
        <f>SUM(D93:X93)</f>
        <v>396</v>
      </c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>
        <v>36</v>
      </c>
      <c r="W93" s="57">
        <v>200</v>
      </c>
      <c r="X93" s="57">
        <v>160</v>
      </c>
    </row>
    <row r="94" spans="1:24" s="7" customFormat="1" ht="27" customHeight="1">
      <c r="A94" s="20" t="s">
        <v>111</v>
      </c>
      <c r="B94" s="21" t="e">
        <f aca="true" t="shared" si="26" ref="B94:X94">B93/B91*10</f>
        <v>#DIV/0!</v>
      </c>
      <c r="C94" s="21">
        <f t="shared" si="26"/>
        <v>220</v>
      </c>
      <c r="D94" s="22" t="e">
        <f t="shared" si="26"/>
        <v>#DIV/0!</v>
      </c>
      <c r="E94" s="22" t="e">
        <f t="shared" si="26"/>
        <v>#DIV/0!</v>
      </c>
      <c r="F94" s="22" t="e">
        <f t="shared" si="26"/>
        <v>#DIV/0!</v>
      </c>
      <c r="G94" s="22" t="e">
        <f t="shared" si="26"/>
        <v>#DIV/0!</v>
      </c>
      <c r="H94" s="22" t="e">
        <f t="shared" si="26"/>
        <v>#DIV/0!</v>
      </c>
      <c r="I94" s="22" t="e">
        <f t="shared" si="26"/>
        <v>#DIV/0!</v>
      </c>
      <c r="J94" s="22" t="e">
        <f t="shared" si="26"/>
        <v>#DIV/0!</v>
      </c>
      <c r="K94" s="22" t="e">
        <f t="shared" si="26"/>
        <v>#DIV/0!</v>
      </c>
      <c r="L94" s="22" t="e">
        <f t="shared" si="26"/>
        <v>#DIV/0!</v>
      </c>
      <c r="M94" s="22" t="e">
        <f t="shared" si="26"/>
        <v>#DIV/0!</v>
      </c>
      <c r="N94" s="22" t="e">
        <f t="shared" si="26"/>
        <v>#DIV/0!</v>
      </c>
      <c r="O94" s="22" t="e">
        <f t="shared" si="26"/>
        <v>#DIV/0!</v>
      </c>
      <c r="P94" s="22" t="e">
        <f t="shared" si="26"/>
        <v>#DIV/0!</v>
      </c>
      <c r="Q94" s="22" t="e">
        <f t="shared" si="26"/>
        <v>#DIV/0!</v>
      </c>
      <c r="R94" s="22" t="e">
        <f t="shared" si="26"/>
        <v>#DIV/0!</v>
      </c>
      <c r="S94" s="22" t="e">
        <f t="shared" si="26"/>
        <v>#DIV/0!</v>
      </c>
      <c r="T94" s="22" t="e">
        <f t="shared" si="26"/>
        <v>#DIV/0!</v>
      </c>
      <c r="U94" s="22" t="e">
        <f t="shared" si="26"/>
        <v>#DIV/0!</v>
      </c>
      <c r="V94" s="22">
        <f t="shared" si="26"/>
        <v>90</v>
      </c>
      <c r="W94" s="22">
        <f t="shared" si="26"/>
        <v>200</v>
      </c>
      <c r="X94" s="22">
        <f t="shared" si="26"/>
        <v>400</v>
      </c>
    </row>
    <row r="95" spans="1:24" s="7" customFormat="1" ht="27" customHeight="1">
      <c r="A95" s="16" t="s">
        <v>115</v>
      </c>
      <c r="B95" s="84">
        <v>1256</v>
      </c>
      <c r="C95" s="84">
        <f>SUM(D95:X95)</f>
        <v>609</v>
      </c>
      <c r="D95" s="83">
        <v>13</v>
      </c>
      <c r="E95" s="83">
        <v>17</v>
      </c>
      <c r="F95" s="83">
        <v>108</v>
      </c>
      <c r="G95" s="83">
        <v>18</v>
      </c>
      <c r="H95" s="83">
        <v>24</v>
      </c>
      <c r="I95" s="83">
        <v>29</v>
      </c>
      <c r="J95" s="83">
        <v>9</v>
      </c>
      <c r="K95" s="83">
        <v>59</v>
      </c>
      <c r="L95" s="83">
        <v>16</v>
      </c>
      <c r="M95" s="83">
        <v>4</v>
      </c>
      <c r="N95" s="83">
        <v>22</v>
      </c>
      <c r="O95" s="83">
        <v>23</v>
      </c>
      <c r="P95" s="83">
        <v>8</v>
      </c>
      <c r="Q95" s="83">
        <v>15</v>
      </c>
      <c r="R95" s="83">
        <v>49</v>
      </c>
      <c r="S95" s="83">
        <v>34</v>
      </c>
      <c r="T95" s="83">
        <v>18</v>
      </c>
      <c r="U95" s="83">
        <v>2</v>
      </c>
      <c r="V95" s="83">
        <v>11</v>
      </c>
      <c r="W95" s="83">
        <v>98</v>
      </c>
      <c r="X95" s="83">
        <v>32</v>
      </c>
    </row>
    <row r="96" spans="1:24" s="7" customFormat="1" ht="27" customHeight="1">
      <c r="A96" s="20" t="s">
        <v>116</v>
      </c>
      <c r="B96" s="21"/>
      <c r="C96" s="21">
        <f>SUM(D96:X96)</f>
        <v>28.5</v>
      </c>
      <c r="D96" s="83">
        <v>1.5</v>
      </c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>
        <v>10</v>
      </c>
      <c r="S96" s="83"/>
      <c r="T96" s="83"/>
      <c r="U96" s="83"/>
      <c r="V96" s="83"/>
      <c r="W96" s="83">
        <v>17</v>
      </c>
      <c r="X96" s="83"/>
    </row>
    <row r="97" spans="1:24" s="7" customFormat="1" ht="27" customHeight="1">
      <c r="A97" s="36" t="s">
        <v>21</v>
      </c>
      <c r="B97" s="26">
        <f aca="true" t="shared" si="27" ref="B97:X97">B96/B95</f>
        <v>0</v>
      </c>
      <c r="C97" s="26">
        <f t="shared" si="27"/>
        <v>0.046798029556650245</v>
      </c>
      <c r="D97" s="27">
        <f t="shared" si="27"/>
        <v>0.11538461538461539</v>
      </c>
      <c r="E97" s="27">
        <f t="shared" si="27"/>
        <v>0</v>
      </c>
      <c r="F97" s="27">
        <f t="shared" si="27"/>
        <v>0</v>
      </c>
      <c r="G97" s="27">
        <f t="shared" si="27"/>
        <v>0</v>
      </c>
      <c r="H97" s="27">
        <f t="shared" si="27"/>
        <v>0</v>
      </c>
      <c r="I97" s="27">
        <f t="shared" si="27"/>
        <v>0</v>
      </c>
      <c r="J97" s="27">
        <f t="shared" si="27"/>
        <v>0</v>
      </c>
      <c r="K97" s="27">
        <f t="shared" si="27"/>
        <v>0</v>
      </c>
      <c r="L97" s="27">
        <f t="shared" si="27"/>
        <v>0</v>
      </c>
      <c r="M97" s="27">
        <f t="shared" si="27"/>
        <v>0</v>
      </c>
      <c r="N97" s="27">
        <f t="shared" si="27"/>
        <v>0</v>
      </c>
      <c r="O97" s="27">
        <f t="shared" si="27"/>
        <v>0</v>
      </c>
      <c r="P97" s="27">
        <f t="shared" si="27"/>
        <v>0</v>
      </c>
      <c r="Q97" s="27">
        <f t="shared" si="27"/>
        <v>0</v>
      </c>
      <c r="R97" s="27">
        <f t="shared" si="27"/>
        <v>0.20408163265306123</v>
      </c>
      <c r="S97" s="27">
        <f t="shared" si="27"/>
        <v>0</v>
      </c>
      <c r="T97" s="27">
        <f t="shared" si="27"/>
        <v>0</v>
      </c>
      <c r="U97" s="27">
        <f t="shared" si="27"/>
        <v>0</v>
      </c>
      <c r="V97" s="27">
        <f t="shared" si="27"/>
        <v>0</v>
      </c>
      <c r="W97" s="27">
        <f t="shared" si="27"/>
        <v>0.17346938775510204</v>
      </c>
      <c r="X97" s="27">
        <f t="shared" si="27"/>
        <v>0</v>
      </c>
    </row>
    <row r="98" spans="1:24" s="7" customFormat="1" ht="27" customHeight="1">
      <c r="A98" s="20" t="s">
        <v>117</v>
      </c>
      <c r="B98" s="21"/>
      <c r="C98" s="21">
        <f>SUM(D98:X98)</f>
        <v>172</v>
      </c>
      <c r="D98" s="83">
        <v>3</v>
      </c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>
        <v>45</v>
      </c>
      <c r="S98" s="83"/>
      <c r="T98" s="83"/>
      <c r="U98" s="83"/>
      <c r="V98" s="83"/>
      <c r="W98" s="83">
        <v>124</v>
      </c>
      <c r="X98" s="83"/>
    </row>
    <row r="99" spans="1:24" s="7" customFormat="1" ht="27" customHeight="1">
      <c r="A99" s="20" t="s">
        <v>111</v>
      </c>
      <c r="B99" s="21" t="e">
        <f aca="true" t="shared" si="28" ref="B99:X99">B98/B96*10</f>
        <v>#DIV/0!</v>
      </c>
      <c r="C99" s="91">
        <f t="shared" si="28"/>
        <v>60.35087719298246</v>
      </c>
      <c r="D99" s="22">
        <f t="shared" si="28"/>
        <v>20</v>
      </c>
      <c r="E99" s="58" t="e">
        <f t="shared" si="28"/>
        <v>#DIV/0!</v>
      </c>
      <c r="F99" s="58" t="e">
        <f t="shared" si="28"/>
        <v>#DIV/0!</v>
      </c>
      <c r="G99" s="58" t="e">
        <f t="shared" si="28"/>
        <v>#DIV/0!</v>
      </c>
      <c r="H99" s="58" t="e">
        <f t="shared" si="28"/>
        <v>#DIV/0!</v>
      </c>
      <c r="I99" s="58" t="e">
        <f t="shared" si="28"/>
        <v>#DIV/0!</v>
      </c>
      <c r="J99" s="58" t="e">
        <f t="shared" si="28"/>
        <v>#DIV/0!</v>
      </c>
      <c r="K99" s="58" t="e">
        <f t="shared" si="28"/>
        <v>#DIV/0!</v>
      </c>
      <c r="L99" s="58" t="e">
        <f t="shared" si="28"/>
        <v>#DIV/0!</v>
      </c>
      <c r="M99" s="58" t="e">
        <f t="shared" si="28"/>
        <v>#DIV/0!</v>
      </c>
      <c r="N99" s="58" t="e">
        <f t="shared" si="28"/>
        <v>#DIV/0!</v>
      </c>
      <c r="O99" s="58" t="e">
        <f t="shared" si="28"/>
        <v>#DIV/0!</v>
      </c>
      <c r="P99" s="58" t="e">
        <f t="shared" si="28"/>
        <v>#DIV/0!</v>
      </c>
      <c r="Q99" s="58" t="e">
        <f t="shared" si="28"/>
        <v>#DIV/0!</v>
      </c>
      <c r="R99" s="58">
        <f t="shared" si="28"/>
        <v>45</v>
      </c>
      <c r="S99" s="58" t="e">
        <f t="shared" si="28"/>
        <v>#DIV/0!</v>
      </c>
      <c r="T99" s="58" t="e">
        <f t="shared" si="28"/>
        <v>#DIV/0!</v>
      </c>
      <c r="U99" s="58" t="e">
        <f t="shared" si="28"/>
        <v>#DIV/0!</v>
      </c>
      <c r="V99" s="58" t="e">
        <f t="shared" si="28"/>
        <v>#DIV/0!</v>
      </c>
      <c r="W99" s="58">
        <f t="shared" si="28"/>
        <v>72.94117647058823</v>
      </c>
      <c r="X99" s="58" t="e">
        <f t="shared" si="28"/>
        <v>#DIV/0!</v>
      </c>
    </row>
    <row r="100" spans="1:24" s="7" customFormat="1" ht="27" customHeight="1" hidden="1" outlineLevel="1">
      <c r="A100" s="16" t="s">
        <v>119</v>
      </c>
      <c r="B100" s="84">
        <v>214</v>
      </c>
      <c r="C100" s="84">
        <f>SUM(D100:X100)</f>
        <v>137.6</v>
      </c>
      <c r="D100" s="83">
        <v>0</v>
      </c>
      <c r="E100" s="83">
        <v>0</v>
      </c>
      <c r="F100" s="83">
        <v>4</v>
      </c>
      <c r="G100" s="83">
        <v>16</v>
      </c>
      <c r="H100" s="83">
        <v>0</v>
      </c>
      <c r="I100" s="83">
        <v>0</v>
      </c>
      <c r="J100" s="83">
        <v>0</v>
      </c>
      <c r="K100" s="83">
        <v>10</v>
      </c>
      <c r="L100" s="83">
        <v>0</v>
      </c>
      <c r="M100" s="83">
        <v>10</v>
      </c>
      <c r="N100" s="83">
        <v>0</v>
      </c>
      <c r="O100" s="83">
        <v>4</v>
      </c>
      <c r="P100" s="83">
        <v>0</v>
      </c>
      <c r="Q100" s="83">
        <v>16.6</v>
      </c>
      <c r="R100" s="83">
        <v>22</v>
      </c>
      <c r="S100" s="83">
        <v>0</v>
      </c>
      <c r="T100" s="83">
        <v>6</v>
      </c>
      <c r="U100" s="83">
        <v>0</v>
      </c>
      <c r="V100" s="83">
        <v>49</v>
      </c>
      <c r="W100" s="83">
        <v>0</v>
      </c>
      <c r="X100" s="83">
        <v>0</v>
      </c>
    </row>
    <row r="101" spans="1:24" s="7" customFormat="1" ht="27" customHeight="1" hidden="1" outlineLevel="1">
      <c r="A101" s="20" t="s">
        <v>120</v>
      </c>
      <c r="B101" s="21"/>
      <c r="C101" s="21">
        <f>SUM(D101:X101)</f>
        <v>0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</row>
    <row r="102" spans="1:24" s="7" customFormat="1" ht="27" customHeight="1" hidden="1" outlineLevel="1">
      <c r="A102" s="36" t="s">
        <v>21</v>
      </c>
      <c r="B102" s="26">
        <f aca="true" t="shared" si="29" ref="B102:V102">B101/B100</f>
        <v>0</v>
      </c>
      <c r="C102" s="26">
        <f t="shared" si="29"/>
        <v>0</v>
      </c>
      <c r="D102" s="27"/>
      <c r="E102" s="27"/>
      <c r="F102" s="27">
        <f t="shared" si="29"/>
        <v>0</v>
      </c>
      <c r="G102" s="27">
        <f t="shared" si="29"/>
        <v>0</v>
      </c>
      <c r="H102" s="27"/>
      <c r="I102" s="27"/>
      <c r="J102" s="27"/>
      <c r="K102" s="27">
        <f t="shared" si="29"/>
        <v>0</v>
      </c>
      <c r="L102" s="27"/>
      <c r="M102" s="27">
        <f t="shared" si="29"/>
        <v>0</v>
      </c>
      <c r="N102" s="27"/>
      <c r="O102" s="27">
        <f t="shared" si="29"/>
        <v>0</v>
      </c>
      <c r="P102" s="27"/>
      <c r="Q102" s="27">
        <f t="shared" si="29"/>
        <v>0</v>
      </c>
      <c r="R102" s="27">
        <f t="shared" si="29"/>
        <v>0</v>
      </c>
      <c r="S102" s="27"/>
      <c r="T102" s="27">
        <f t="shared" si="29"/>
        <v>0</v>
      </c>
      <c r="U102" s="27"/>
      <c r="V102" s="27">
        <f t="shared" si="29"/>
        <v>0</v>
      </c>
      <c r="W102" s="27"/>
      <c r="X102" s="27"/>
    </row>
    <row r="103" spans="1:24" s="7" customFormat="1" ht="27" customHeight="1" hidden="1" outlineLevel="1">
      <c r="A103" s="20" t="s">
        <v>121</v>
      </c>
      <c r="B103" s="21"/>
      <c r="C103" s="21">
        <f>SUM(D103:X103)</f>
        <v>0</v>
      </c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</row>
    <row r="104" spans="1:24" s="7" customFormat="1" ht="27" customHeight="1" hidden="1" outlineLevel="1">
      <c r="A104" s="20" t="s">
        <v>111</v>
      </c>
      <c r="B104" s="21" t="e">
        <f>B103/B101*10</f>
        <v>#DIV/0!</v>
      </c>
      <c r="C104" s="21" t="e">
        <f>C103/C101*10</f>
        <v>#DIV/0!</v>
      </c>
      <c r="D104" s="22"/>
      <c r="E104" s="22"/>
      <c r="F104" s="22" t="e">
        <f>F103/F101*10</f>
        <v>#DIV/0!</v>
      </c>
      <c r="G104" s="22" t="e">
        <f>G103/G101*10</f>
        <v>#DIV/0!</v>
      </c>
      <c r="H104" s="22"/>
      <c r="I104" s="22"/>
      <c r="J104" s="22"/>
      <c r="K104" s="22" t="e">
        <f>K103/K101*10</f>
        <v>#DIV/0!</v>
      </c>
      <c r="L104" s="22"/>
      <c r="M104" s="22" t="e">
        <f>M103/M101*10</f>
        <v>#DIV/0!</v>
      </c>
      <c r="N104" s="22"/>
      <c r="O104" s="22" t="e">
        <f>O103/O101*10</f>
        <v>#DIV/0!</v>
      </c>
      <c r="P104" s="22"/>
      <c r="Q104" s="22" t="e">
        <f>Q103/Q101*10</f>
        <v>#DIV/0!</v>
      </c>
      <c r="R104" s="22" t="e">
        <f>R103/R101*10</f>
        <v>#DIV/0!</v>
      </c>
      <c r="S104" s="22"/>
      <c r="T104" s="22" t="e">
        <f>T103/T101*10</f>
        <v>#DIV/0!</v>
      </c>
      <c r="U104" s="22"/>
      <c r="V104" s="22" t="e">
        <f>V103/V101*10</f>
        <v>#DIV/0!</v>
      </c>
      <c r="W104" s="22"/>
      <c r="X104" s="22"/>
    </row>
    <row r="105" spans="1:24" s="7" customFormat="1" ht="27" customHeight="1" collapsed="1">
      <c r="A105" s="20" t="s">
        <v>118</v>
      </c>
      <c r="B105" s="21"/>
      <c r="C105" s="21">
        <f>SUM(D105:X105)</f>
        <v>94</v>
      </c>
      <c r="D105" s="94"/>
      <c r="E105" s="57"/>
      <c r="F105" s="94"/>
      <c r="G105" s="94"/>
      <c r="H105" s="94"/>
      <c r="I105" s="94"/>
      <c r="J105" s="57"/>
      <c r="K105" s="94"/>
      <c r="L105" s="94"/>
      <c r="M105" s="57"/>
      <c r="N105" s="94"/>
      <c r="O105" s="94">
        <v>30</v>
      </c>
      <c r="P105" s="94"/>
      <c r="Q105" s="94">
        <v>64</v>
      </c>
      <c r="R105" s="94"/>
      <c r="S105" s="94"/>
      <c r="T105" s="57"/>
      <c r="U105" s="57"/>
      <c r="V105" s="94"/>
      <c r="W105" s="94"/>
      <c r="X105" s="94"/>
    </row>
    <row r="106" spans="1:24" s="7" customFormat="1" ht="27" customHeight="1">
      <c r="A106" s="16" t="s">
        <v>122</v>
      </c>
      <c r="B106" s="84">
        <v>83841</v>
      </c>
      <c r="C106" s="84">
        <f>SUM(D106:X106)</f>
        <v>105095</v>
      </c>
      <c r="D106" s="83">
        <v>5130</v>
      </c>
      <c r="E106" s="83">
        <v>4930</v>
      </c>
      <c r="F106" s="83">
        <v>8000</v>
      </c>
      <c r="G106" s="83">
        <v>5600</v>
      </c>
      <c r="H106" s="83">
        <v>3500</v>
      </c>
      <c r="I106" s="83">
        <v>4700</v>
      </c>
      <c r="J106" s="83">
        <v>2350</v>
      </c>
      <c r="K106" s="83">
        <v>6000</v>
      </c>
      <c r="L106" s="83">
        <v>3600</v>
      </c>
      <c r="M106" s="83">
        <v>3865</v>
      </c>
      <c r="N106" s="83">
        <v>2700</v>
      </c>
      <c r="O106" s="83">
        <v>5510</v>
      </c>
      <c r="P106" s="83">
        <v>7900</v>
      </c>
      <c r="Q106" s="83">
        <v>4500</v>
      </c>
      <c r="R106" s="83">
        <v>9000</v>
      </c>
      <c r="S106" s="83">
        <v>5200</v>
      </c>
      <c r="T106" s="83">
        <v>3750</v>
      </c>
      <c r="U106" s="83">
        <v>2660</v>
      </c>
      <c r="V106" s="83">
        <v>5200</v>
      </c>
      <c r="W106" s="83">
        <v>6000</v>
      </c>
      <c r="X106" s="83">
        <v>5000</v>
      </c>
    </row>
    <row r="107" spans="1:24" s="7" customFormat="1" ht="27" customHeight="1">
      <c r="A107" s="20" t="s">
        <v>123</v>
      </c>
      <c r="B107" s="21">
        <v>255</v>
      </c>
      <c r="C107" s="21">
        <f>SUM(D107:X107)</f>
        <v>1093</v>
      </c>
      <c r="D107" s="57"/>
      <c r="E107" s="57">
        <v>100</v>
      </c>
      <c r="F107" s="57"/>
      <c r="G107" s="57">
        <v>230</v>
      </c>
      <c r="H107" s="57"/>
      <c r="I107" s="57"/>
      <c r="J107" s="57">
        <v>82</v>
      </c>
      <c r="K107" s="57"/>
      <c r="L107" s="57"/>
      <c r="M107" s="57"/>
      <c r="N107" s="57"/>
      <c r="O107" s="57"/>
      <c r="P107" s="57"/>
      <c r="Q107" s="57">
        <v>80</v>
      </c>
      <c r="R107" s="57">
        <v>271</v>
      </c>
      <c r="S107" s="57"/>
      <c r="T107" s="57">
        <v>210</v>
      </c>
      <c r="U107" s="57">
        <v>90</v>
      </c>
      <c r="V107" s="57"/>
      <c r="W107" s="57">
        <v>30</v>
      </c>
      <c r="X107" s="57"/>
    </row>
    <row r="108" spans="1:24" s="7" customFormat="1" ht="27" customHeight="1">
      <c r="A108" s="16" t="s">
        <v>21</v>
      </c>
      <c r="B108" s="26">
        <f>B107/B106</f>
        <v>0.003041471356496225</v>
      </c>
      <c r="C108" s="26">
        <f>C107/C106</f>
        <v>0.010400114182406394</v>
      </c>
      <c r="D108" s="27">
        <f>D107/D106</f>
        <v>0</v>
      </c>
      <c r="E108" s="27">
        <f aca="true" t="shared" si="30" ref="E108:X108">E107/E106</f>
        <v>0.02028397565922921</v>
      </c>
      <c r="F108" s="27">
        <f t="shared" si="30"/>
        <v>0</v>
      </c>
      <c r="G108" s="27">
        <f t="shared" si="30"/>
        <v>0.04107142857142857</v>
      </c>
      <c r="H108" s="27">
        <f t="shared" si="30"/>
        <v>0</v>
      </c>
      <c r="I108" s="27">
        <f t="shared" si="30"/>
        <v>0</v>
      </c>
      <c r="J108" s="27">
        <f t="shared" si="30"/>
        <v>0.03489361702127659</v>
      </c>
      <c r="K108" s="27">
        <f t="shared" si="30"/>
        <v>0</v>
      </c>
      <c r="L108" s="27">
        <f t="shared" si="30"/>
        <v>0</v>
      </c>
      <c r="M108" s="27">
        <f t="shared" si="30"/>
        <v>0</v>
      </c>
      <c r="N108" s="27">
        <f t="shared" si="30"/>
        <v>0</v>
      </c>
      <c r="O108" s="27">
        <f t="shared" si="30"/>
        <v>0</v>
      </c>
      <c r="P108" s="27">
        <f t="shared" si="30"/>
        <v>0</v>
      </c>
      <c r="Q108" s="27">
        <f t="shared" si="30"/>
        <v>0.017777777777777778</v>
      </c>
      <c r="R108" s="27">
        <f t="shared" si="30"/>
        <v>0.030111111111111113</v>
      </c>
      <c r="S108" s="27">
        <f t="shared" si="30"/>
        <v>0</v>
      </c>
      <c r="T108" s="27">
        <f t="shared" si="30"/>
        <v>0.056</v>
      </c>
      <c r="U108" s="27">
        <f t="shared" si="30"/>
        <v>0.03383458646616541</v>
      </c>
      <c r="V108" s="27">
        <f t="shared" si="30"/>
        <v>0</v>
      </c>
      <c r="W108" s="27">
        <f t="shared" si="30"/>
        <v>0.005</v>
      </c>
      <c r="X108" s="27">
        <f t="shared" si="30"/>
        <v>0</v>
      </c>
    </row>
    <row r="109" spans="1:24" s="7" customFormat="1" ht="27" customHeight="1">
      <c r="A109" s="20" t="s">
        <v>124</v>
      </c>
      <c r="B109" s="21">
        <v>2220</v>
      </c>
      <c r="C109" s="21">
        <f>SUM(D109:X109)</f>
        <v>8991</v>
      </c>
      <c r="D109" s="57"/>
      <c r="E109" s="57">
        <v>180</v>
      </c>
      <c r="F109" s="57"/>
      <c r="G109" s="57">
        <v>801</v>
      </c>
      <c r="H109" s="57">
        <v>250</v>
      </c>
      <c r="I109" s="57">
        <v>580</v>
      </c>
      <c r="J109" s="57">
        <v>20</v>
      </c>
      <c r="K109" s="57">
        <v>551</v>
      </c>
      <c r="L109" s="57">
        <v>100</v>
      </c>
      <c r="M109" s="57"/>
      <c r="N109" s="57"/>
      <c r="O109" s="57">
        <v>740</v>
      </c>
      <c r="P109" s="57"/>
      <c r="Q109" s="57">
        <v>3050</v>
      </c>
      <c r="R109" s="57">
        <v>150</v>
      </c>
      <c r="S109" s="57">
        <v>150</v>
      </c>
      <c r="T109" s="57">
        <v>189</v>
      </c>
      <c r="U109" s="57"/>
      <c r="V109" s="57">
        <v>930</v>
      </c>
      <c r="W109" s="57">
        <v>1250</v>
      </c>
      <c r="X109" s="57">
        <v>50</v>
      </c>
    </row>
    <row r="110" spans="1:24" s="65" customFormat="1" ht="29.25" customHeight="1">
      <c r="A110" s="20" t="s">
        <v>77</v>
      </c>
      <c r="B110" s="21">
        <v>58764</v>
      </c>
      <c r="C110" s="21">
        <f aca="true" t="shared" si="31" ref="C110:C129">SUM(D110:X110)</f>
        <v>63380</v>
      </c>
      <c r="D110" s="57">
        <v>5130</v>
      </c>
      <c r="E110" s="57">
        <v>2340</v>
      </c>
      <c r="F110" s="57">
        <v>4538</v>
      </c>
      <c r="G110" s="57">
        <v>3574</v>
      </c>
      <c r="H110" s="57">
        <v>2260</v>
      </c>
      <c r="I110" s="57">
        <v>2630</v>
      </c>
      <c r="J110" s="57">
        <v>1500</v>
      </c>
      <c r="K110" s="57">
        <v>2636</v>
      </c>
      <c r="L110" s="57">
        <v>3025</v>
      </c>
      <c r="M110" s="57">
        <v>2252</v>
      </c>
      <c r="N110" s="57">
        <v>1570</v>
      </c>
      <c r="O110" s="57">
        <v>3529</v>
      </c>
      <c r="P110" s="57">
        <v>6707</v>
      </c>
      <c r="Q110" s="57">
        <v>3000</v>
      </c>
      <c r="R110" s="57">
        <v>3750</v>
      </c>
      <c r="S110" s="57">
        <v>2300</v>
      </c>
      <c r="T110" s="57">
        <v>2180</v>
      </c>
      <c r="U110" s="57">
        <v>2025</v>
      </c>
      <c r="V110" s="57">
        <v>3460</v>
      </c>
      <c r="W110" s="57">
        <v>2874</v>
      </c>
      <c r="X110" s="57">
        <v>2100</v>
      </c>
    </row>
    <row r="111" spans="1:24" s="65" customFormat="1" ht="29.25" customHeight="1">
      <c r="A111" s="36" t="s">
        <v>126</v>
      </c>
      <c r="B111" s="17"/>
      <c r="C111" s="21">
        <f t="shared" si="31"/>
        <v>7886</v>
      </c>
      <c r="D111" s="57">
        <v>3000</v>
      </c>
      <c r="E111" s="57">
        <v>300</v>
      </c>
      <c r="F111" s="57">
        <v>0</v>
      </c>
      <c r="G111" s="57">
        <v>400</v>
      </c>
      <c r="H111" s="57">
        <v>420</v>
      </c>
      <c r="I111" s="57">
        <v>0</v>
      </c>
      <c r="J111" s="57">
        <v>60</v>
      </c>
      <c r="K111" s="57">
        <v>0</v>
      </c>
      <c r="L111" s="57">
        <v>770</v>
      </c>
      <c r="M111" s="57">
        <v>150</v>
      </c>
      <c r="N111" s="57">
        <v>0</v>
      </c>
      <c r="O111" s="57">
        <v>0</v>
      </c>
      <c r="P111" s="57">
        <v>1500</v>
      </c>
      <c r="Q111" s="57">
        <v>1100</v>
      </c>
      <c r="R111" s="57">
        <v>0</v>
      </c>
      <c r="S111" s="57">
        <v>0</v>
      </c>
      <c r="T111" s="57">
        <v>0</v>
      </c>
      <c r="U111" s="57">
        <v>0</v>
      </c>
      <c r="V111" s="57">
        <v>0</v>
      </c>
      <c r="W111" s="57">
        <v>0</v>
      </c>
      <c r="X111" s="57">
        <v>186</v>
      </c>
    </row>
    <row r="112" spans="1:24" s="65" customFormat="1" ht="29.25" customHeight="1" hidden="1">
      <c r="A112" s="16" t="s">
        <v>90</v>
      </c>
      <c r="B112" s="17">
        <v>153331</v>
      </c>
      <c r="C112" s="21">
        <f t="shared" si="31"/>
        <v>147861</v>
      </c>
      <c r="D112" s="57">
        <v>3944</v>
      </c>
      <c r="E112" s="57">
        <v>5769</v>
      </c>
      <c r="F112" s="57">
        <v>8626</v>
      </c>
      <c r="G112" s="57">
        <v>7024</v>
      </c>
      <c r="H112" s="57">
        <v>5917</v>
      </c>
      <c r="I112" s="57">
        <v>9220</v>
      </c>
      <c r="J112" s="57">
        <v>4328</v>
      </c>
      <c r="K112" s="57">
        <v>5395</v>
      </c>
      <c r="L112" s="57">
        <v>6139</v>
      </c>
      <c r="M112" s="57">
        <v>5372</v>
      </c>
      <c r="N112" s="57">
        <v>5316</v>
      </c>
      <c r="O112" s="57">
        <v>9392</v>
      </c>
      <c r="P112" s="57">
        <v>7811</v>
      </c>
      <c r="Q112" s="57">
        <v>5309</v>
      </c>
      <c r="R112" s="57">
        <v>8927</v>
      </c>
      <c r="S112" s="57">
        <v>12021</v>
      </c>
      <c r="T112" s="57">
        <v>2001</v>
      </c>
      <c r="U112" s="57">
        <v>4359</v>
      </c>
      <c r="V112" s="57">
        <v>13544</v>
      </c>
      <c r="W112" s="57">
        <v>13286</v>
      </c>
      <c r="X112" s="57">
        <v>4161</v>
      </c>
    </row>
    <row r="113" spans="1:24" s="65" customFormat="1" ht="29.25" customHeight="1" hidden="1">
      <c r="A113" s="20" t="s">
        <v>78</v>
      </c>
      <c r="B113" s="21">
        <v>144104</v>
      </c>
      <c r="C113" s="21">
        <f t="shared" si="31"/>
        <v>140564</v>
      </c>
      <c r="D113" s="57">
        <v>3944</v>
      </c>
      <c r="E113" s="57">
        <v>5769</v>
      </c>
      <c r="F113" s="57">
        <v>8526</v>
      </c>
      <c r="G113" s="57">
        <v>7373</v>
      </c>
      <c r="H113" s="57">
        <v>5917</v>
      </c>
      <c r="I113" s="57">
        <v>9220</v>
      </c>
      <c r="J113" s="57">
        <v>4328</v>
      </c>
      <c r="K113" s="57">
        <v>5395</v>
      </c>
      <c r="L113" s="57">
        <v>6019</v>
      </c>
      <c r="M113" s="57">
        <v>5354</v>
      </c>
      <c r="N113" s="57">
        <v>4330</v>
      </c>
      <c r="O113" s="57">
        <v>9167</v>
      </c>
      <c r="P113" s="57">
        <v>7811</v>
      </c>
      <c r="Q113" s="57">
        <v>5309</v>
      </c>
      <c r="R113" s="57">
        <v>8150</v>
      </c>
      <c r="S113" s="57">
        <v>7465</v>
      </c>
      <c r="T113" s="57">
        <v>2001</v>
      </c>
      <c r="U113" s="57">
        <v>4359</v>
      </c>
      <c r="V113" s="57">
        <v>12680</v>
      </c>
      <c r="W113" s="57">
        <v>13286</v>
      </c>
      <c r="X113" s="57">
        <v>4161</v>
      </c>
    </row>
    <row r="114" spans="1:24" s="65" customFormat="1" ht="29.25" customHeight="1" hidden="1">
      <c r="A114" s="16" t="s">
        <v>94</v>
      </c>
      <c r="B114" s="32">
        <f>B113/B112</f>
        <v>0.9398229973064808</v>
      </c>
      <c r="C114" s="32">
        <f>C113/C112</f>
        <v>0.9506495965805722</v>
      </c>
      <c r="D114" s="79">
        <f>D113/D112</f>
        <v>1</v>
      </c>
      <c r="E114" s="79">
        <f aca="true" t="shared" si="32" ref="E114:X114">E113/E112</f>
        <v>1</v>
      </c>
      <c r="F114" s="79">
        <f t="shared" si="32"/>
        <v>0.9884071412010201</v>
      </c>
      <c r="G114" s="79">
        <f t="shared" si="32"/>
        <v>1.0496867881548975</v>
      </c>
      <c r="H114" s="79">
        <f t="shared" si="32"/>
        <v>1</v>
      </c>
      <c r="I114" s="79">
        <f t="shared" si="32"/>
        <v>1</v>
      </c>
      <c r="J114" s="79">
        <f t="shared" si="32"/>
        <v>1</v>
      </c>
      <c r="K114" s="79">
        <f t="shared" si="32"/>
        <v>1</v>
      </c>
      <c r="L114" s="79">
        <f t="shared" si="32"/>
        <v>0.980452842482489</v>
      </c>
      <c r="M114" s="79">
        <f t="shared" si="32"/>
        <v>0.9966492926284438</v>
      </c>
      <c r="N114" s="79">
        <f t="shared" si="32"/>
        <v>0.8145221971407073</v>
      </c>
      <c r="O114" s="79">
        <f t="shared" si="32"/>
        <v>0.9760434412265758</v>
      </c>
      <c r="P114" s="79">
        <f t="shared" si="32"/>
        <v>1</v>
      </c>
      <c r="Q114" s="79">
        <f t="shared" si="32"/>
        <v>1</v>
      </c>
      <c r="R114" s="79">
        <f t="shared" si="32"/>
        <v>0.91296068107987</v>
      </c>
      <c r="S114" s="79">
        <f t="shared" si="32"/>
        <v>0.6209965893020547</v>
      </c>
      <c r="T114" s="79">
        <f t="shared" si="32"/>
        <v>1</v>
      </c>
      <c r="U114" s="79">
        <f t="shared" si="32"/>
        <v>1</v>
      </c>
      <c r="V114" s="79">
        <f t="shared" si="32"/>
        <v>0.9362079149438866</v>
      </c>
      <c r="W114" s="79">
        <f t="shared" si="32"/>
        <v>1</v>
      </c>
      <c r="X114" s="79">
        <f t="shared" si="32"/>
        <v>1</v>
      </c>
    </row>
    <row r="115" spans="1:24" s="65" customFormat="1" ht="29.25" customHeight="1" hidden="1">
      <c r="A115" s="16" t="s">
        <v>95</v>
      </c>
      <c r="B115" s="21">
        <v>12173</v>
      </c>
      <c r="C115" s="21">
        <f t="shared" si="31"/>
        <v>8776</v>
      </c>
      <c r="D115" s="57"/>
      <c r="E115" s="57">
        <v>414</v>
      </c>
      <c r="F115" s="57">
        <v>728</v>
      </c>
      <c r="G115" s="57">
        <v>754</v>
      </c>
      <c r="H115" s="57">
        <v>130</v>
      </c>
      <c r="I115" s="57">
        <v>432</v>
      </c>
      <c r="J115" s="57">
        <v>10</v>
      </c>
      <c r="K115" s="57">
        <v>598</v>
      </c>
      <c r="L115" s="57">
        <v>0</v>
      </c>
      <c r="M115" s="57"/>
      <c r="N115" s="57">
        <v>0</v>
      </c>
      <c r="O115" s="57">
        <v>705</v>
      </c>
      <c r="P115" s="57">
        <v>371</v>
      </c>
      <c r="Q115" s="57">
        <v>19</v>
      </c>
      <c r="R115" s="57">
        <v>850</v>
      </c>
      <c r="S115" s="57">
        <v>100</v>
      </c>
      <c r="T115" s="57">
        <v>504</v>
      </c>
      <c r="U115" s="57">
        <v>324</v>
      </c>
      <c r="V115" s="57">
        <v>840</v>
      </c>
      <c r="W115" s="57">
        <v>1877</v>
      </c>
      <c r="X115" s="57">
        <v>120</v>
      </c>
    </row>
    <row r="116" spans="1:24" s="65" customFormat="1" ht="29.25" customHeight="1">
      <c r="A116" s="36" t="s">
        <v>79</v>
      </c>
      <c r="B116" s="72"/>
      <c r="C116" s="21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</row>
    <row r="117" spans="1:24" s="65" customFormat="1" ht="29.25" customHeight="1">
      <c r="A117" s="71" t="s">
        <v>81</v>
      </c>
      <c r="B117" s="21">
        <v>113501</v>
      </c>
      <c r="C117" s="21">
        <f t="shared" si="31"/>
        <v>102598</v>
      </c>
      <c r="D117" s="57">
        <v>6486</v>
      </c>
      <c r="E117" s="57">
        <v>3960</v>
      </c>
      <c r="F117" s="57">
        <v>5003</v>
      </c>
      <c r="G117" s="57">
        <v>7364</v>
      </c>
      <c r="H117" s="57">
        <v>3600</v>
      </c>
      <c r="I117" s="57">
        <v>3942</v>
      </c>
      <c r="J117" s="57">
        <v>1674</v>
      </c>
      <c r="K117" s="57">
        <v>6291</v>
      </c>
      <c r="L117" s="57">
        <v>4197</v>
      </c>
      <c r="M117" s="57">
        <v>3794</v>
      </c>
      <c r="N117" s="57">
        <v>1800</v>
      </c>
      <c r="O117" s="57">
        <v>9400</v>
      </c>
      <c r="P117" s="57">
        <v>6155</v>
      </c>
      <c r="Q117" s="57">
        <v>4524</v>
      </c>
      <c r="R117" s="57">
        <v>4200</v>
      </c>
      <c r="S117" s="57">
        <v>7713</v>
      </c>
      <c r="T117" s="57">
        <v>3183</v>
      </c>
      <c r="U117" s="57">
        <v>1432</v>
      </c>
      <c r="V117" s="57">
        <v>8620</v>
      </c>
      <c r="W117" s="57">
        <v>5937</v>
      </c>
      <c r="X117" s="57">
        <v>3323</v>
      </c>
    </row>
    <row r="118" spans="1:24" s="65" customFormat="1" ht="29.25" customHeight="1">
      <c r="A118" s="36" t="s">
        <v>82</v>
      </c>
      <c r="B118" s="21">
        <v>146020</v>
      </c>
      <c r="C118" s="21">
        <f t="shared" si="31"/>
        <v>126336</v>
      </c>
      <c r="D118" s="57">
        <v>5728</v>
      </c>
      <c r="E118" s="57">
        <v>6770</v>
      </c>
      <c r="F118" s="57">
        <v>5810</v>
      </c>
      <c r="G118" s="57">
        <v>8870</v>
      </c>
      <c r="H118" s="57">
        <v>4720</v>
      </c>
      <c r="I118" s="57">
        <v>6158</v>
      </c>
      <c r="J118" s="57">
        <v>1340</v>
      </c>
      <c r="K118" s="57">
        <v>8590</v>
      </c>
      <c r="L118" s="57">
        <v>5180</v>
      </c>
      <c r="M118" s="57">
        <v>5940</v>
      </c>
      <c r="N118" s="57">
        <v>1700</v>
      </c>
      <c r="O118" s="57">
        <v>14180</v>
      </c>
      <c r="P118" s="57">
        <v>3940</v>
      </c>
      <c r="Q118" s="57">
        <v>2320</v>
      </c>
      <c r="R118" s="57">
        <v>5598</v>
      </c>
      <c r="S118" s="57">
        <v>10272</v>
      </c>
      <c r="T118" s="57">
        <v>2040</v>
      </c>
      <c r="U118" s="57">
        <v>1400</v>
      </c>
      <c r="V118" s="57">
        <v>11420</v>
      </c>
      <c r="W118" s="57">
        <v>9560</v>
      </c>
      <c r="X118" s="57">
        <v>4800</v>
      </c>
    </row>
    <row r="119" spans="1:24" s="65" customFormat="1" ht="29.25" customHeight="1">
      <c r="A119" s="36" t="s">
        <v>91</v>
      </c>
      <c r="B119" s="21">
        <f>B117*0.45</f>
        <v>51075.450000000004</v>
      </c>
      <c r="C119" s="21">
        <f t="shared" si="31"/>
        <v>46169.1</v>
      </c>
      <c r="D119" s="46">
        <f>D117*0.45</f>
        <v>2918.7000000000003</v>
      </c>
      <c r="E119" s="46">
        <f aca="true" t="shared" si="33" ref="E119:X119">E117*0.45</f>
        <v>1782</v>
      </c>
      <c r="F119" s="46">
        <f t="shared" si="33"/>
        <v>2251.35</v>
      </c>
      <c r="G119" s="46">
        <f t="shared" si="33"/>
        <v>3313.8</v>
      </c>
      <c r="H119" s="46">
        <f t="shared" si="33"/>
        <v>1620</v>
      </c>
      <c r="I119" s="46">
        <f t="shared" si="33"/>
        <v>1773.9</v>
      </c>
      <c r="J119" s="46">
        <f t="shared" si="33"/>
        <v>753.3000000000001</v>
      </c>
      <c r="K119" s="46">
        <f t="shared" si="33"/>
        <v>2830.9500000000003</v>
      </c>
      <c r="L119" s="46">
        <f t="shared" si="33"/>
        <v>1888.65</v>
      </c>
      <c r="M119" s="46">
        <f t="shared" si="33"/>
        <v>1707.3</v>
      </c>
      <c r="N119" s="46">
        <f t="shared" si="33"/>
        <v>810</v>
      </c>
      <c r="O119" s="46">
        <f t="shared" si="33"/>
        <v>4230</v>
      </c>
      <c r="P119" s="46">
        <f t="shared" si="33"/>
        <v>2769.75</v>
      </c>
      <c r="Q119" s="46">
        <f t="shared" si="33"/>
        <v>2035.8</v>
      </c>
      <c r="R119" s="46">
        <f t="shared" si="33"/>
        <v>1890</v>
      </c>
      <c r="S119" s="46">
        <f t="shared" si="33"/>
        <v>3470.85</v>
      </c>
      <c r="T119" s="46">
        <f t="shared" si="33"/>
        <v>1432.3500000000001</v>
      </c>
      <c r="U119" s="46">
        <f t="shared" si="33"/>
        <v>644.4</v>
      </c>
      <c r="V119" s="46">
        <f t="shared" si="33"/>
        <v>3879</v>
      </c>
      <c r="W119" s="46">
        <f t="shared" si="33"/>
        <v>2671.65</v>
      </c>
      <c r="X119" s="46">
        <f t="shared" si="33"/>
        <v>1495.3500000000001</v>
      </c>
    </row>
    <row r="120" spans="1:24" s="65" customFormat="1" ht="29.25" customHeight="1">
      <c r="A120" s="71" t="s">
        <v>83</v>
      </c>
      <c r="B120" s="68">
        <f>B117/B118</f>
        <v>0.7772976304615806</v>
      </c>
      <c r="C120" s="68">
        <f>C117/C118</f>
        <v>0.8121042299898683</v>
      </c>
      <c r="D120" s="78">
        <f aca="true" t="shared" si="34" ref="D120:X120">D117/D118</f>
        <v>1.1323324022346368</v>
      </c>
      <c r="E120" s="78">
        <f t="shared" si="34"/>
        <v>0.5849335302806499</v>
      </c>
      <c r="F120" s="78">
        <f t="shared" si="34"/>
        <v>0.8611015490533562</v>
      </c>
      <c r="G120" s="78">
        <f t="shared" si="34"/>
        <v>0.8302142051860203</v>
      </c>
      <c r="H120" s="78">
        <f t="shared" si="34"/>
        <v>0.7627118644067796</v>
      </c>
      <c r="I120" s="78">
        <f t="shared" si="34"/>
        <v>0.6401429035401104</v>
      </c>
      <c r="J120" s="78">
        <f t="shared" si="34"/>
        <v>1.2492537313432837</v>
      </c>
      <c r="K120" s="78">
        <f t="shared" si="34"/>
        <v>0.7323632130384168</v>
      </c>
      <c r="L120" s="78">
        <f t="shared" si="34"/>
        <v>0.8102316602316603</v>
      </c>
      <c r="M120" s="78">
        <f t="shared" si="34"/>
        <v>0.6387205387205387</v>
      </c>
      <c r="N120" s="78">
        <f t="shared" si="34"/>
        <v>1.0588235294117647</v>
      </c>
      <c r="O120" s="78">
        <f t="shared" si="34"/>
        <v>0.6629055007052186</v>
      </c>
      <c r="P120" s="78">
        <f t="shared" si="34"/>
        <v>1.5621827411167513</v>
      </c>
      <c r="Q120" s="78">
        <f t="shared" si="34"/>
        <v>1.95</v>
      </c>
      <c r="R120" s="78">
        <f t="shared" si="34"/>
        <v>0.7502679528403001</v>
      </c>
      <c r="S120" s="78">
        <f t="shared" si="34"/>
        <v>0.750876168224299</v>
      </c>
      <c r="T120" s="78">
        <f t="shared" si="34"/>
        <v>1.5602941176470588</v>
      </c>
      <c r="U120" s="78">
        <f t="shared" si="34"/>
        <v>1.022857142857143</v>
      </c>
      <c r="V120" s="78">
        <f t="shared" si="34"/>
        <v>0.7548161120840631</v>
      </c>
      <c r="W120" s="78">
        <f t="shared" si="34"/>
        <v>0.6210251046025105</v>
      </c>
      <c r="X120" s="78">
        <f t="shared" si="34"/>
        <v>0.6922916666666666</v>
      </c>
    </row>
    <row r="121" spans="1:24" s="65" customFormat="1" ht="29.25" customHeight="1">
      <c r="A121" s="71" t="s">
        <v>84</v>
      </c>
      <c r="B121" s="21">
        <v>247735</v>
      </c>
      <c r="C121" s="21">
        <f t="shared" si="31"/>
        <v>207682</v>
      </c>
      <c r="D121" s="57">
        <v>1975</v>
      </c>
      <c r="E121" s="57">
        <v>10800</v>
      </c>
      <c r="F121" s="57">
        <v>16264</v>
      </c>
      <c r="G121" s="57">
        <v>17696</v>
      </c>
      <c r="H121" s="57">
        <v>11300</v>
      </c>
      <c r="I121" s="57">
        <v>16500</v>
      </c>
      <c r="J121" s="57">
        <v>0</v>
      </c>
      <c r="K121" s="57">
        <v>22793</v>
      </c>
      <c r="L121" s="57">
        <v>7575</v>
      </c>
      <c r="M121" s="57">
        <v>11280</v>
      </c>
      <c r="N121" s="57">
        <v>2200</v>
      </c>
      <c r="O121" s="57">
        <v>14078</v>
      </c>
      <c r="P121" s="57">
        <v>5940</v>
      </c>
      <c r="Q121" s="57">
        <v>3550</v>
      </c>
      <c r="R121" s="57">
        <v>13800</v>
      </c>
      <c r="S121" s="57">
        <v>17738</v>
      </c>
      <c r="T121" s="57">
        <v>1920</v>
      </c>
      <c r="U121" s="57">
        <v>2230</v>
      </c>
      <c r="V121" s="57">
        <v>8500</v>
      </c>
      <c r="W121" s="57">
        <v>15493</v>
      </c>
      <c r="X121" s="57">
        <v>6050</v>
      </c>
    </row>
    <row r="122" spans="1:24" s="65" customFormat="1" ht="29.25" customHeight="1">
      <c r="A122" s="36" t="s">
        <v>85</v>
      </c>
      <c r="B122" s="21">
        <v>259570</v>
      </c>
      <c r="C122" s="21">
        <f t="shared" si="31"/>
        <v>208034</v>
      </c>
      <c r="D122" s="57">
        <v>1800</v>
      </c>
      <c r="E122" s="57">
        <v>11270</v>
      </c>
      <c r="F122" s="57">
        <v>8780</v>
      </c>
      <c r="G122" s="57">
        <v>13600</v>
      </c>
      <c r="H122" s="57">
        <v>7370</v>
      </c>
      <c r="I122" s="57">
        <v>17921</v>
      </c>
      <c r="J122" s="57">
        <v>2300</v>
      </c>
      <c r="K122" s="57">
        <v>13940</v>
      </c>
      <c r="L122" s="57">
        <v>8750</v>
      </c>
      <c r="M122" s="57">
        <v>9860</v>
      </c>
      <c r="N122" s="57">
        <v>2980</v>
      </c>
      <c r="O122" s="57">
        <v>21480</v>
      </c>
      <c r="P122" s="57">
        <v>7010</v>
      </c>
      <c r="Q122" s="57">
        <v>3560</v>
      </c>
      <c r="R122" s="57">
        <v>13503</v>
      </c>
      <c r="S122" s="57">
        <v>16790</v>
      </c>
      <c r="T122" s="57">
        <v>3400</v>
      </c>
      <c r="U122" s="57">
        <v>2000</v>
      </c>
      <c r="V122" s="57">
        <v>18840</v>
      </c>
      <c r="W122" s="57">
        <v>14980</v>
      </c>
      <c r="X122" s="57">
        <v>7900</v>
      </c>
    </row>
    <row r="123" spans="1:24" s="65" customFormat="1" ht="29.25" customHeight="1">
      <c r="A123" s="36" t="s">
        <v>92</v>
      </c>
      <c r="B123" s="21">
        <f>B121*0.3</f>
        <v>74320.5</v>
      </c>
      <c r="C123" s="21">
        <f t="shared" si="31"/>
        <v>62304.600000000006</v>
      </c>
      <c r="D123" s="46">
        <f>D121*0.3</f>
        <v>592.5</v>
      </c>
      <c r="E123" s="46">
        <f aca="true" t="shared" si="35" ref="E123:W123">E121*0.3</f>
        <v>3240</v>
      </c>
      <c r="F123" s="46">
        <f t="shared" si="35"/>
        <v>4879.2</v>
      </c>
      <c r="G123" s="46">
        <f t="shared" si="35"/>
        <v>5308.8</v>
      </c>
      <c r="H123" s="46">
        <f t="shared" si="35"/>
        <v>3390</v>
      </c>
      <c r="I123" s="46">
        <f t="shared" si="35"/>
        <v>4950</v>
      </c>
      <c r="J123" s="46">
        <f t="shared" si="35"/>
        <v>0</v>
      </c>
      <c r="K123" s="46">
        <f t="shared" si="35"/>
        <v>6837.9</v>
      </c>
      <c r="L123" s="46">
        <f t="shared" si="35"/>
        <v>2272.5</v>
      </c>
      <c r="M123" s="46">
        <f t="shared" si="35"/>
        <v>3384</v>
      </c>
      <c r="N123" s="46">
        <f t="shared" si="35"/>
        <v>660</v>
      </c>
      <c r="O123" s="46">
        <f t="shared" si="35"/>
        <v>4223.4</v>
      </c>
      <c r="P123" s="46">
        <f t="shared" si="35"/>
        <v>1782</v>
      </c>
      <c r="Q123" s="46">
        <f t="shared" si="35"/>
        <v>1065</v>
      </c>
      <c r="R123" s="46">
        <f t="shared" si="35"/>
        <v>4140</v>
      </c>
      <c r="S123" s="46">
        <f t="shared" si="35"/>
        <v>5321.4</v>
      </c>
      <c r="T123" s="46">
        <f t="shared" si="35"/>
        <v>576</v>
      </c>
      <c r="U123" s="46">
        <f t="shared" si="35"/>
        <v>669</v>
      </c>
      <c r="V123" s="46">
        <f t="shared" si="35"/>
        <v>2550</v>
      </c>
      <c r="W123" s="46">
        <f t="shared" si="35"/>
        <v>4647.9</v>
      </c>
      <c r="X123" s="46">
        <f>X121*0.3</f>
        <v>1815</v>
      </c>
    </row>
    <row r="124" spans="1:24" s="65" customFormat="1" ht="29.25" customHeight="1">
      <c r="A124" s="71" t="s">
        <v>86</v>
      </c>
      <c r="B124" s="68">
        <f aca="true" t="shared" si="36" ref="B124:X124">B121/B122</f>
        <v>0.9544053627152599</v>
      </c>
      <c r="C124" s="68">
        <f t="shared" si="36"/>
        <v>0.9983079688897007</v>
      </c>
      <c r="D124" s="78">
        <f t="shared" si="36"/>
        <v>1.0972222222222223</v>
      </c>
      <c r="E124" s="78">
        <f t="shared" si="36"/>
        <v>0.9582963620230701</v>
      </c>
      <c r="F124" s="78">
        <f t="shared" si="36"/>
        <v>1.8523917995444192</v>
      </c>
      <c r="G124" s="78">
        <f t="shared" si="36"/>
        <v>1.3011764705882354</v>
      </c>
      <c r="H124" s="78">
        <f t="shared" si="36"/>
        <v>1.5332428765264585</v>
      </c>
      <c r="I124" s="78">
        <f t="shared" si="36"/>
        <v>0.9207075498019084</v>
      </c>
      <c r="J124" s="78">
        <f t="shared" si="36"/>
        <v>0</v>
      </c>
      <c r="K124" s="78">
        <f t="shared" si="36"/>
        <v>1.6350789096126255</v>
      </c>
      <c r="L124" s="78">
        <f t="shared" si="36"/>
        <v>0.8657142857142858</v>
      </c>
      <c r="M124" s="78">
        <f t="shared" si="36"/>
        <v>1.1440162271805274</v>
      </c>
      <c r="N124" s="78">
        <f t="shared" si="36"/>
        <v>0.738255033557047</v>
      </c>
      <c r="O124" s="78">
        <f t="shared" si="36"/>
        <v>0.6554003724394786</v>
      </c>
      <c r="P124" s="78">
        <f t="shared" si="36"/>
        <v>0.8473609129814551</v>
      </c>
      <c r="Q124" s="78">
        <f t="shared" si="36"/>
        <v>0.9971910112359551</v>
      </c>
      <c r="R124" s="78">
        <f t="shared" si="36"/>
        <v>1.0219951121972894</v>
      </c>
      <c r="S124" s="78">
        <f t="shared" si="36"/>
        <v>1.0564621798689697</v>
      </c>
      <c r="T124" s="78">
        <f t="shared" si="36"/>
        <v>0.5647058823529412</v>
      </c>
      <c r="U124" s="78">
        <f t="shared" si="36"/>
        <v>1.115</v>
      </c>
      <c r="V124" s="78">
        <f t="shared" si="36"/>
        <v>0.45116772823779194</v>
      </c>
      <c r="W124" s="78">
        <f t="shared" si="36"/>
        <v>1.034245660881175</v>
      </c>
      <c r="X124" s="78">
        <f t="shared" si="36"/>
        <v>0.7658227848101266</v>
      </c>
    </row>
    <row r="125" spans="1:24" s="65" customFormat="1" ht="29.25" customHeight="1">
      <c r="A125" s="71" t="s">
        <v>87</v>
      </c>
      <c r="B125" s="21">
        <v>117762</v>
      </c>
      <c r="C125" s="21">
        <f t="shared" si="31"/>
        <v>139332</v>
      </c>
      <c r="D125" s="57">
        <v>500</v>
      </c>
      <c r="E125" s="57">
        <v>6100</v>
      </c>
      <c r="F125" s="57">
        <v>4143</v>
      </c>
      <c r="G125" s="57">
        <v>9380</v>
      </c>
      <c r="H125" s="57">
        <v>3520</v>
      </c>
      <c r="I125" s="57">
        <v>2140</v>
      </c>
      <c r="J125" s="57">
        <v>1300</v>
      </c>
      <c r="K125" s="57">
        <v>1470</v>
      </c>
      <c r="L125" s="57">
        <v>13326</v>
      </c>
      <c r="M125" s="57">
        <v>6399</v>
      </c>
      <c r="N125" s="57">
        <v>3000</v>
      </c>
      <c r="O125" s="57">
        <v>19100</v>
      </c>
      <c r="P125" s="57">
        <v>4506</v>
      </c>
      <c r="Q125" s="57">
        <v>1556</v>
      </c>
      <c r="R125" s="57">
        <v>9500</v>
      </c>
      <c r="S125" s="57">
        <v>7959</v>
      </c>
      <c r="T125" s="57">
        <v>681</v>
      </c>
      <c r="U125" s="57">
        <v>1600</v>
      </c>
      <c r="V125" s="57">
        <v>19300</v>
      </c>
      <c r="W125" s="93">
        <v>21990</v>
      </c>
      <c r="X125" s="57">
        <v>1862</v>
      </c>
    </row>
    <row r="126" spans="1:24" s="65" customFormat="1" ht="29.25" customHeight="1">
      <c r="A126" s="36" t="s">
        <v>88</v>
      </c>
      <c r="B126" s="21">
        <v>261420</v>
      </c>
      <c r="C126" s="21">
        <f t="shared" si="31"/>
        <v>225910</v>
      </c>
      <c r="D126" s="57">
        <v>2800</v>
      </c>
      <c r="E126" s="57">
        <v>24360</v>
      </c>
      <c r="F126" s="57">
        <v>1090</v>
      </c>
      <c r="G126" s="57">
        <v>19700</v>
      </c>
      <c r="H126" s="57">
        <v>9100</v>
      </c>
      <c r="I126" s="57">
        <v>4508</v>
      </c>
      <c r="J126" s="57">
        <v>2570</v>
      </c>
      <c r="K126" s="57">
        <v>15120</v>
      </c>
      <c r="L126" s="57">
        <v>9620</v>
      </c>
      <c r="M126" s="57">
        <v>11150</v>
      </c>
      <c r="N126" s="57">
        <v>2920</v>
      </c>
      <c r="O126" s="57">
        <v>27360</v>
      </c>
      <c r="P126" s="57">
        <v>6950</v>
      </c>
      <c r="Q126" s="57">
        <v>3980</v>
      </c>
      <c r="R126" s="57">
        <v>9432</v>
      </c>
      <c r="S126" s="57">
        <v>18460</v>
      </c>
      <c r="T126" s="57">
        <v>3200</v>
      </c>
      <c r="U126" s="57">
        <v>4200</v>
      </c>
      <c r="V126" s="57">
        <v>21430</v>
      </c>
      <c r="W126" s="57">
        <v>18520</v>
      </c>
      <c r="X126" s="57">
        <v>9440</v>
      </c>
    </row>
    <row r="127" spans="1:24" s="65" customFormat="1" ht="29.25" customHeight="1">
      <c r="A127" s="36" t="s">
        <v>93</v>
      </c>
      <c r="B127" s="21">
        <f>B125*0.17</f>
        <v>20019.54</v>
      </c>
      <c r="C127" s="21">
        <f t="shared" si="31"/>
        <v>23686.440000000002</v>
      </c>
      <c r="D127" s="46">
        <f>D125*0.17</f>
        <v>85</v>
      </c>
      <c r="E127" s="46">
        <f aca="true" t="shared" si="37" ref="E127:X127">E125*0.17</f>
        <v>1037</v>
      </c>
      <c r="F127" s="46">
        <f t="shared" si="37"/>
        <v>704.3100000000001</v>
      </c>
      <c r="G127" s="46">
        <f t="shared" si="37"/>
        <v>1594.6000000000001</v>
      </c>
      <c r="H127" s="46">
        <f t="shared" si="37"/>
        <v>598.4000000000001</v>
      </c>
      <c r="I127" s="46">
        <f t="shared" si="37"/>
        <v>363.8</v>
      </c>
      <c r="J127" s="46">
        <f t="shared" si="37"/>
        <v>221.00000000000003</v>
      </c>
      <c r="K127" s="46">
        <f t="shared" si="37"/>
        <v>249.9</v>
      </c>
      <c r="L127" s="46">
        <f t="shared" si="37"/>
        <v>2265.42</v>
      </c>
      <c r="M127" s="46">
        <f t="shared" si="37"/>
        <v>1087.8300000000002</v>
      </c>
      <c r="N127" s="46">
        <f t="shared" si="37"/>
        <v>510.00000000000006</v>
      </c>
      <c r="O127" s="46">
        <f t="shared" si="37"/>
        <v>3247.0000000000005</v>
      </c>
      <c r="P127" s="46">
        <f t="shared" si="37"/>
        <v>766.0200000000001</v>
      </c>
      <c r="Q127" s="46">
        <f t="shared" si="37"/>
        <v>264.52000000000004</v>
      </c>
      <c r="R127" s="46">
        <f t="shared" si="37"/>
        <v>1615.0000000000002</v>
      </c>
      <c r="S127" s="46">
        <f t="shared" si="37"/>
        <v>1353.0300000000002</v>
      </c>
      <c r="T127" s="46">
        <f t="shared" si="37"/>
        <v>115.77000000000001</v>
      </c>
      <c r="U127" s="46">
        <f t="shared" si="37"/>
        <v>272</v>
      </c>
      <c r="V127" s="46">
        <f t="shared" si="37"/>
        <v>3281.0000000000005</v>
      </c>
      <c r="W127" s="46">
        <f t="shared" si="37"/>
        <v>3738.3</v>
      </c>
      <c r="X127" s="46">
        <f t="shared" si="37"/>
        <v>316.54</v>
      </c>
    </row>
    <row r="128" spans="1:24" s="65" customFormat="1" ht="29.25" customHeight="1">
      <c r="A128" s="71" t="s">
        <v>89</v>
      </c>
      <c r="B128" s="68">
        <f aca="true" t="shared" si="38" ref="B128:X128">B125/B126</f>
        <v>0.45047050722974524</v>
      </c>
      <c r="C128" s="68">
        <f t="shared" si="38"/>
        <v>0.6167588862821478</v>
      </c>
      <c r="D128" s="78">
        <f t="shared" si="38"/>
        <v>0.17857142857142858</v>
      </c>
      <c r="E128" s="78">
        <f t="shared" si="38"/>
        <v>0.2504105090311987</v>
      </c>
      <c r="F128" s="78">
        <f t="shared" si="38"/>
        <v>3.8009174311926603</v>
      </c>
      <c r="G128" s="78">
        <f t="shared" si="38"/>
        <v>0.4761421319796954</v>
      </c>
      <c r="H128" s="78">
        <f t="shared" si="38"/>
        <v>0.3868131868131868</v>
      </c>
      <c r="I128" s="78">
        <f t="shared" si="38"/>
        <v>0.47471162377994675</v>
      </c>
      <c r="J128" s="78">
        <f t="shared" si="38"/>
        <v>0.5058365758754864</v>
      </c>
      <c r="K128" s="78">
        <f t="shared" si="38"/>
        <v>0.09722222222222222</v>
      </c>
      <c r="L128" s="78">
        <f t="shared" si="38"/>
        <v>1.3852390852390852</v>
      </c>
      <c r="M128" s="78">
        <f t="shared" si="38"/>
        <v>0.5739013452914798</v>
      </c>
      <c r="N128" s="78">
        <f t="shared" si="38"/>
        <v>1.0273972602739727</v>
      </c>
      <c r="O128" s="78">
        <f t="shared" si="38"/>
        <v>0.6980994152046783</v>
      </c>
      <c r="P128" s="78">
        <f t="shared" si="38"/>
        <v>0.6483453237410072</v>
      </c>
      <c r="Q128" s="78">
        <f t="shared" si="38"/>
        <v>0.39095477386934674</v>
      </c>
      <c r="R128" s="78">
        <f t="shared" si="38"/>
        <v>1.0072094995759118</v>
      </c>
      <c r="S128" s="78">
        <f t="shared" si="38"/>
        <v>0.43114842903575296</v>
      </c>
      <c r="T128" s="78">
        <f t="shared" si="38"/>
        <v>0.2128125</v>
      </c>
      <c r="U128" s="78">
        <f t="shared" si="38"/>
        <v>0.38095238095238093</v>
      </c>
      <c r="V128" s="78">
        <f t="shared" si="38"/>
        <v>0.9006066262249184</v>
      </c>
      <c r="W128" s="78">
        <f t="shared" si="38"/>
        <v>1.187365010799136</v>
      </c>
      <c r="X128" s="78">
        <f t="shared" si="38"/>
        <v>0.19724576271186442</v>
      </c>
    </row>
    <row r="129" spans="1:24" s="65" customFormat="1" ht="29.25" customHeight="1">
      <c r="A129" s="71" t="s">
        <v>80</v>
      </c>
      <c r="B129" s="21">
        <v>860</v>
      </c>
      <c r="C129" s="21">
        <f t="shared" si="31"/>
        <v>684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165</v>
      </c>
      <c r="K129" s="57">
        <v>0</v>
      </c>
      <c r="L129" s="57">
        <v>0</v>
      </c>
      <c r="M129" s="57">
        <v>0</v>
      </c>
      <c r="N129" s="57">
        <v>10</v>
      </c>
      <c r="O129" s="57">
        <v>118</v>
      </c>
      <c r="P129" s="57">
        <v>0</v>
      </c>
      <c r="Q129" s="57">
        <v>300</v>
      </c>
      <c r="R129" s="57">
        <v>0</v>
      </c>
      <c r="S129" s="57">
        <v>31</v>
      </c>
      <c r="T129" s="57">
        <v>0</v>
      </c>
      <c r="U129" s="57">
        <v>0</v>
      </c>
      <c r="V129" s="57">
        <v>60</v>
      </c>
      <c r="W129" s="57">
        <v>0</v>
      </c>
      <c r="X129" s="57">
        <v>0</v>
      </c>
    </row>
    <row r="130" spans="1:24" ht="31.5" customHeight="1">
      <c r="A130" s="28" t="s">
        <v>48</v>
      </c>
      <c r="B130" s="21">
        <v>19822</v>
      </c>
      <c r="C130" s="21">
        <f>SUM(D130:X130)</f>
        <v>23870</v>
      </c>
      <c r="D130" s="34">
        <v>580</v>
      </c>
      <c r="E130" s="34">
        <v>658</v>
      </c>
      <c r="F130" s="34">
        <v>1824</v>
      </c>
      <c r="G130" s="34">
        <v>2328</v>
      </c>
      <c r="H130" s="34">
        <v>500</v>
      </c>
      <c r="I130" s="34">
        <v>1241</v>
      </c>
      <c r="J130" s="34">
        <v>851</v>
      </c>
      <c r="K130" s="34">
        <v>2033</v>
      </c>
      <c r="L130" s="34">
        <v>1203</v>
      </c>
      <c r="M130" s="34">
        <v>745</v>
      </c>
      <c r="N130" s="34">
        <v>330</v>
      </c>
      <c r="O130" s="34">
        <v>1715</v>
      </c>
      <c r="P130" s="34">
        <v>1062</v>
      </c>
      <c r="Q130" s="34">
        <v>750</v>
      </c>
      <c r="R130" s="34">
        <v>1700</v>
      </c>
      <c r="S130" s="34">
        <v>1056</v>
      </c>
      <c r="T130" s="34">
        <v>1026</v>
      </c>
      <c r="U130" s="34">
        <v>292</v>
      </c>
      <c r="V130" s="34">
        <v>1672</v>
      </c>
      <c r="W130" s="34">
        <v>1413</v>
      </c>
      <c r="X130" s="34">
        <v>891</v>
      </c>
    </row>
    <row r="131" spans="1:24" ht="41.25" customHeight="1">
      <c r="A131" s="30" t="s">
        <v>47</v>
      </c>
      <c r="B131" s="21">
        <v>23032</v>
      </c>
      <c r="C131" s="21">
        <f>SUM(D131:X131)</f>
        <v>24060</v>
      </c>
      <c r="D131" s="34">
        <v>600</v>
      </c>
      <c r="E131" s="34">
        <v>630</v>
      </c>
      <c r="F131" s="34">
        <v>1740</v>
      </c>
      <c r="G131" s="34">
        <v>2930</v>
      </c>
      <c r="H131" s="34">
        <v>420</v>
      </c>
      <c r="I131" s="34">
        <v>890</v>
      </c>
      <c r="J131" s="34">
        <v>750</v>
      </c>
      <c r="K131" s="34">
        <v>2230</v>
      </c>
      <c r="L131" s="34">
        <v>980</v>
      </c>
      <c r="M131" s="34">
        <v>680</v>
      </c>
      <c r="N131" s="34">
        <v>290</v>
      </c>
      <c r="O131" s="34">
        <v>1840</v>
      </c>
      <c r="P131" s="34">
        <v>1080</v>
      </c>
      <c r="Q131" s="34">
        <v>990</v>
      </c>
      <c r="R131" s="34">
        <v>1380</v>
      </c>
      <c r="S131" s="34">
        <v>790</v>
      </c>
      <c r="T131" s="34">
        <v>1640</v>
      </c>
      <c r="U131" s="34">
        <v>290</v>
      </c>
      <c r="V131" s="34">
        <v>1750</v>
      </c>
      <c r="W131" s="34">
        <v>800</v>
      </c>
      <c r="X131" s="34">
        <v>1360</v>
      </c>
    </row>
    <row r="132" spans="1:24" ht="21.75" customHeight="1">
      <c r="A132" s="36" t="s">
        <v>49</v>
      </c>
      <c r="B132" s="32">
        <f>B130/B131</f>
        <v>0.8606286905175408</v>
      </c>
      <c r="C132" s="32">
        <f aca="true" t="shared" si="39" ref="C132:X132">C130/C131</f>
        <v>0.9921030756442227</v>
      </c>
      <c r="D132" s="33">
        <f t="shared" si="39"/>
        <v>0.9666666666666667</v>
      </c>
      <c r="E132" s="33">
        <f t="shared" si="39"/>
        <v>1.0444444444444445</v>
      </c>
      <c r="F132" s="33">
        <f t="shared" si="39"/>
        <v>1.0482758620689656</v>
      </c>
      <c r="G132" s="33">
        <f t="shared" si="39"/>
        <v>0.7945392491467577</v>
      </c>
      <c r="H132" s="33">
        <f t="shared" si="39"/>
        <v>1.1904761904761905</v>
      </c>
      <c r="I132" s="33">
        <f t="shared" si="39"/>
        <v>1.3943820224719101</v>
      </c>
      <c r="J132" s="33">
        <f t="shared" si="39"/>
        <v>1.1346666666666667</v>
      </c>
      <c r="K132" s="33">
        <f t="shared" si="39"/>
        <v>0.9116591928251121</v>
      </c>
      <c r="L132" s="33">
        <f t="shared" si="39"/>
        <v>1.2275510204081632</v>
      </c>
      <c r="M132" s="33">
        <f t="shared" si="39"/>
        <v>1.0955882352941178</v>
      </c>
      <c r="N132" s="33">
        <f t="shared" si="39"/>
        <v>1.1379310344827587</v>
      </c>
      <c r="O132" s="33">
        <f t="shared" si="39"/>
        <v>0.9320652173913043</v>
      </c>
      <c r="P132" s="33">
        <f t="shared" si="39"/>
        <v>0.9833333333333333</v>
      </c>
      <c r="Q132" s="33">
        <f t="shared" si="39"/>
        <v>0.7575757575757576</v>
      </c>
      <c r="R132" s="33">
        <f t="shared" si="39"/>
        <v>1.2318840579710144</v>
      </c>
      <c r="S132" s="33">
        <f t="shared" si="39"/>
        <v>1.3367088607594937</v>
      </c>
      <c r="T132" s="33">
        <f t="shared" si="39"/>
        <v>0.625609756097561</v>
      </c>
      <c r="U132" s="33">
        <f t="shared" si="39"/>
        <v>1.006896551724138</v>
      </c>
      <c r="V132" s="33">
        <f t="shared" si="39"/>
        <v>0.9554285714285714</v>
      </c>
      <c r="W132" s="33">
        <f t="shared" si="39"/>
        <v>1.76625</v>
      </c>
      <c r="X132" s="33">
        <f t="shared" si="39"/>
        <v>0.6551470588235294</v>
      </c>
    </row>
    <row r="133" spans="1:24" ht="21.75" customHeight="1">
      <c r="A133" s="36"/>
      <c r="B133" s="32"/>
      <c r="C133" s="32"/>
      <c r="D133" s="33"/>
      <c r="E133" s="33"/>
      <c r="F133" s="33"/>
      <c r="G133" s="33"/>
      <c r="H133" s="33"/>
      <c r="I133" s="33"/>
      <c r="J133" s="33"/>
      <c r="K133" s="33" t="s">
        <v>75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>
        <v>3.5</v>
      </c>
    </row>
    <row r="134" spans="1:4" ht="31.5" customHeight="1">
      <c r="A134" s="8"/>
      <c r="B134" s="13"/>
      <c r="D134" s="2">
        <v>951</v>
      </c>
    </row>
    <row r="135" spans="1:2" ht="17.25">
      <c r="A135" s="8"/>
      <c r="B135" s="13"/>
    </row>
    <row r="136" spans="1:2" ht="17.25">
      <c r="A136" s="2"/>
      <c r="B136" s="13"/>
    </row>
    <row r="137" spans="1:2" ht="17.25">
      <c r="A137" s="2"/>
      <c r="B137" s="14"/>
    </row>
    <row r="138" spans="1:2" ht="17.25">
      <c r="A138" s="2"/>
      <c r="B138" s="14"/>
    </row>
    <row r="139" spans="1:2" ht="17.25">
      <c r="A139" s="2"/>
      <c r="B139" s="13"/>
    </row>
    <row r="140" spans="1:2" ht="17.25">
      <c r="A140" s="2"/>
      <c r="B140" s="14"/>
    </row>
    <row r="141" spans="1:2" ht="17.25">
      <c r="A141" s="2"/>
      <c r="B141" s="14"/>
    </row>
    <row r="142" spans="1:2" ht="17.25">
      <c r="A142" s="2"/>
      <c r="B142" s="15"/>
    </row>
    <row r="143" spans="1:2" ht="17.25">
      <c r="A143" s="2"/>
      <c r="B143" s="15"/>
    </row>
    <row r="144" ht="16.5">
      <c r="A144" s="2"/>
    </row>
    <row r="145" ht="16.5">
      <c r="A145" s="2"/>
    </row>
    <row r="146" ht="16.5">
      <c r="A146" s="2"/>
    </row>
    <row r="147" ht="16.5">
      <c r="A147" s="2"/>
    </row>
    <row r="148" ht="16.5">
      <c r="A148" s="2"/>
    </row>
    <row r="149" ht="16.5">
      <c r="A149" s="2"/>
    </row>
    <row r="150" ht="16.5">
      <c r="A150" s="2"/>
    </row>
    <row r="151" ht="16.5">
      <c r="A151" s="2"/>
    </row>
    <row r="152" ht="16.5">
      <c r="A152" s="2"/>
    </row>
    <row r="153" ht="16.5">
      <c r="A153" s="2"/>
    </row>
    <row r="154" ht="16.5">
      <c r="A154" s="2"/>
    </row>
    <row r="155" ht="16.5">
      <c r="A155" s="2"/>
    </row>
    <row r="156" ht="16.5">
      <c r="A156" s="2"/>
    </row>
    <row r="157" ht="16.5">
      <c r="A157" s="2"/>
    </row>
    <row r="158" ht="16.5">
      <c r="A158" s="2"/>
    </row>
    <row r="159" ht="16.5">
      <c r="A159" s="2"/>
    </row>
    <row r="160" ht="16.5">
      <c r="A160" s="2"/>
    </row>
    <row r="161" ht="16.5">
      <c r="A161" s="2"/>
    </row>
    <row r="162" ht="16.5">
      <c r="A162" s="2"/>
    </row>
    <row r="163" ht="16.5">
      <c r="A163" s="2"/>
    </row>
    <row r="164" ht="16.5">
      <c r="A164" s="2"/>
    </row>
    <row r="165" ht="16.5">
      <c r="A165" s="2"/>
    </row>
    <row r="166" ht="16.5">
      <c r="A166" s="2"/>
    </row>
    <row r="167" ht="16.5">
      <c r="A167" s="2"/>
    </row>
    <row r="168" ht="16.5">
      <c r="A168" s="2"/>
    </row>
    <row r="169" ht="16.5">
      <c r="A169" s="2"/>
    </row>
    <row r="170" ht="16.5">
      <c r="A170" s="2"/>
    </row>
    <row r="171" ht="16.5">
      <c r="A171" s="2"/>
    </row>
    <row r="172" ht="16.5">
      <c r="A172" s="2"/>
    </row>
    <row r="173" ht="16.5">
      <c r="A173" s="2"/>
    </row>
    <row r="174" ht="16.5">
      <c r="A174" s="2"/>
    </row>
    <row r="175" ht="16.5">
      <c r="A175" s="2"/>
    </row>
    <row r="176" ht="16.5">
      <c r="A176" s="2"/>
    </row>
    <row r="177" ht="16.5">
      <c r="A177" s="2"/>
    </row>
    <row r="178" ht="16.5">
      <c r="A178" s="2"/>
    </row>
    <row r="179" ht="16.5">
      <c r="A179" s="2"/>
    </row>
    <row r="180" ht="16.5">
      <c r="A180" s="2"/>
    </row>
    <row r="181" ht="16.5">
      <c r="A181" s="2"/>
    </row>
    <row r="182" ht="16.5">
      <c r="A182" s="2"/>
    </row>
    <row r="183" ht="16.5">
      <c r="A183" s="2"/>
    </row>
    <row r="184" ht="16.5">
      <c r="A184" s="2"/>
    </row>
    <row r="185" ht="16.5">
      <c r="A185" s="2"/>
    </row>
    <row r="186" ht="16.5">
      <c r="A186" s="2"/>
    </row>
    <row r="187" ht="16.5">
      <c r="A187" s="2"/>
    </row>
    <row r="188" ht="16.5">
      <c r="A188" s="2"/>
    </row>
    <row r="189" ht="16.5">
      <c r="A189" s="2"/>
    </row>
    <row r="190" ht="16.5">
      <c r="A190" s="2"/>
    </row>
    <row r="191" ht="16.5">
      <c r="A191" s="2"/>
    </row>
    <row r="192" ht="16.5">
      <c r="A192" s="2"/>
    </row>
    <row r="193" ht="16.5">
      <c r="A193" s="2"/>
    </row>
    <row r="194" ht="16.5">
      <c r="A194" s="2"/>
    </row>
    <row r="195" ht="16.5">
      <c r="A195" s="2"/>
    </row>
    <row r="196" ht="16.5">
      <c r="A196" s="2"/>
    </row>
    <row r="197" ht="16.5">
      <c r="A197" s="2"/>
    </row>
    <row r="198" ht="16.5">
      <c r="A198" s="2"/>
    </row>
    <row r="199" ht="16.5">
      <c r="A199" s="2"/>
    </row>
    <row r="200" ht="16.5">
      <c r="A200" s="2"/>
    </row>
    <row r="201" ht="16.5">
      <c r="A201" s="2"/>
    </row>
    <row r="202" ht="16.5">
      <c r="A202" s="2"/>
    </row>
    <row r="203" ht="16.5">
      <c r="A203" s="2"/>
    </row>
    <row r="204" ht="16.5">
      <c r="A204" s="2"/>
    </row>
    <row r="205" ht="16.5">
      <c r="A205" s="2"/>
    </row>
    <row r="206" ht="16.5">
      <c r="A206" s="2"/>
    </row>
    <row r="207" ht="16.5">
      <c r="A207" s="2"/>
    </row>
    <row r="208" ht="16.5">
      <c r="A208" s="2"/>
    </row>
    <row r="209" ht="16.5">
      <c r="A209" s="2"/>
    </row>
    <row r="210" ht="16.5">
      <c r="A210" s="2"/>
    </row>
    <row r="211" ht="16.5">
      <c r="A211" s="2"/>
    </row>
    <row r="212" ht="16.5">
      <c r="A212" s="2"/>
    </row>
    <row r="213" ht="16.5">
      <c r="A213" s="2"/>
    </row>
    <row r="214" ht="16.5">
      <c r="A214" s="2"/>
    </row>
    <row r="215" ht="16.5">
      <c r="A215" s="2"/>
    </row>
    <row r="216" ht="16.5">
      <c r="A216" s="2"/>
    </row>
    <row r="217" ht="16.5">
      <c r="A217" s="2"/>
    </row>
    <row r="218" ht="16.5">
      <c r="A218" s="2"/>
    </row>
    <row r="219" ht="16.5">
      <c r="A219" s="2"/>
    </row>
    <row r="220" ht="16.5">
      <c r="A220" s="2"/>
    </row>
    <row r="221" ht="16.5">
      <c r="A221" s="2"/>
    </row>
    <row r="222" ht="16.5">
      <c r="A222" s="2"/>
    </row>
    <row r="223" ht="16.5">
      <c r="A223" s="2"/>
    </row>
    <row r="224" ht="16.5">
      <c r="A224" s="2"/>
    </row>
    <row r="225" ht="16.5">
      <c r="A225" s="2"/>
    </row>
    <row r="226" ht="16.5">
      <c r="A226" s="2"/>
    </row>
    <row r="227" ht="16.5">
      <c r="A227" s="2"/>
    </row>
    <row r="228" ht="16.5">
      <c r="A228" s="2"/>
    </row>
    <row r="229" ht="16.5">
      <c r="A229" s="2"/>
    </row>
    <row r="230" ht="16.5">
      <c r="A230" s="2"/>
    </row>
    <row r="231" ht="16.5">
      <c r="A231" s="2"/>
    </row>
    <row r="232" ht="16.5">
      <c r="A232" s="2"/>
    </row>
    <row r="233" ht="16.5">
      <c r="A233" s="2"/>
    </row>
    <row r="234" ht="16.5">
      <c r="A234" s="2"/>
    </row>
    <row r="235" ht="16.5">
      <c r="A235" s="2"/>
    </row>
    <row r="236" ht="16.5">
      <c r="A236" s="2"/>
    </row>
    <row r="237" ht="16.5">
      <c r="A237" s="2"/>
    </row>
    <row r="238" ht="16.5">
      <c r="A238" s="2"/>
    </row>
    <row r="239" ht="16.5">
      <c r="A239" s="2"/>
    </row>
    <row r="240" ht="16.5">
      <c r="A240" s="2"/>
    </row>
    <row r="241" ht="16.5">
      <c r="A241" s="2"/>
    </row>
    <row r="242" ht="16.5">
      <c r="A242" s="2"/>
    </row>
    <row r="243" ht="16.5">
      <c r="A243" s="2"/>
    </row>
    <row r="244" ht="16.5">
      <c r="A244" s="2"/>
    </row>
    <row r="245" ht="16.5">
      <c r="A245" s="2"/>
    </row>
    <row r="246" ht="16.5">
      <c r="A246" s="2"/>
    </row>
    <row r="247" ht="16.5">
      <c r="A247" s="2"/>
    </row>
    <row r="248" ht="16.5">
      <c r="A248" s="2"/>
    </row>
    <row r="249" ht="16.5">
      <c r="A249" s="2"/>
    </row>
    <row r="250" ht="16.5">
      <c r="A250" s="2"/>
    </row>
    <row r="251" ht="16.5">
      <c r="A251" s="2"/>
    </row>
    <row r="252" ht="16.5">
      <c r="A252" s="2"/>
    </row>
    <row r="253" ht="16.5">
      <c r="A253" s="2"/>
    </row>
    <row r="254" ht="16.5">
      <c r="A254" s="2"/>
    </row>
    <row r="255" ht="16.5">
      <c r="A255" s="2"/>
    </row>
    <row r="256" ht="16.5">
      <c r="A256" s="2"/>
    </row>
    <row r="257" ht="16.5">
      <c r="A257" s="2"/>
    </row>
    <row r="258" ht="16.5">
      <c r="A258" s="2"/>
    </row>
    <row r="259" ht="16.5">
      <c r="A259" s="2"/>
    </row>
    <row r="260" ht="16.5">
      <c r="A260" s="2"/>
    </row>
    <row r="261" ht="16.5">
      <c r="A261" s="2"/>
    </row>
    <row r="262" ht="16.5">
      <c r="A262" s="2"/>
    </row>
    <row r="263" ht="16.5">
      <c r="A263" s="2"/>
    </row>
    <row r="264" ht="16.5">
      <c r="A264" s="2"/>
    </row>
    <row r="265" ht="16.5">
      <c r="A265" s="2"/>
    </row>
    <row r="266" ht="16.5">
      <c r="A266" s="2"/>
    </row>
    <row r="267" ht="16.5">
      <c r="A267" s="2"/>
    </row>
    <row r="268" ht="16.5">
      <c r="A268" s="2"/>
    </row>
    <row r="269" ht="16.5">
      <c r="A269" s="2"/>
    </row>
    <row r="270" ht="16.5">
      <c r="A270" s="2"/>
    </row>
    <row r="271" ht="16.5">
      <c r="A271" s="2"/>
    </row>
    <row r="272" ht="16.5">
      <c r="A272" s="2"/>
    </row>
    <row r="273" ht="16.5">
      <c r="A273" s="2"/>
    </row>
    <row r="274" ht="16.5">
      <c r="A274" s="2"/>
    </row>
    <row r="275" ht="16.5">
      <c r="A275" s="2"/>
    </row>
    <row r="276" ht="16.5">
      <c r="A276" s="2"/>
    </row>
    <row r="277" ht="16.5">
      <c r="A277" s="2"/>
    </row>
    <row r="278" ht="16.5">
      <c r="A278" s="2"/>
    </row>
    <row r="279" ht="16.5">
      <c r="A279" s="2"/>
    </row>
    <row r="280" ht="16.5">
      <c r="A280" s="2"/>
    </row>
    <row r="281" ht="16.5">
      <c r="A281" s="2"/>
    </row>
    <row r="282" ht="16.5">
      <c r="A282" s="2"/>
    </row>
    <row r="283" ht="16.5">
      <c r="A283" s="2"/>
    </row>
    <row r="284" ht="16.5">
      <c r="A284" s="2"/>
    </row>
    <row r="285" ht="16.5">
      <c r="A285" s="2"/>
    </row>
    <row r="286" ht="16.5">
      <c r="A286" s="2"/>
    </row>
    <row r="287" ht="16.5">
      <c r="A287" s="2"/>
    </row>
    <row r="288" ht="16.5">
      <c r="A288" s="2"/>
    </row>
    <row r="289" ht="16.5">
      <c r="A289" s="2"/>
    </row>
    <row r="290" ht="16.5">
      <c r="A290" s="2"/>
    </row>
    <row r="291" ht="16.5">
      <c r="A291" s="2"/>
    </row>
    <row r="292" ht="16.5">
      <c r="A292" s="2"/>
    </row>
    <row r="293" ht="16.5">
      <c r="A293" s="2"/>
    </row>
    <row r="294" ht="16.5">
      <c r="A294" s="2"/>
    </row>
    <row r="295" ht="16.5">
      <c r="A295" s="2"/>
    </row>
    <row r="296" ht="16.5">
      <c r="A296" s="2"/>
    </row>
    <row r="297" ht="16.5">
      <c r="A297" s="2"/>
    </row>
    <row r="298" ht="16.5">
      <c r="A298" s="2"/>
    </row>
    <row r="299" ht="16.5">
      <c r="A299" s="2"/>
    </row>
    <row r="300" ht="16.5">
      <c r="A300" s="2"/>
    </row>
    <row r="301" ht="16.5">
      <c r="A301" s="2"/>
    </row>
    <row r="302" ht="16.5">
      <c r="A302" s="2"/>
    </row>
    <row r="303" ht="16.5">
      <c r="A303" s="2"/>
    </row>
    <row r="304" ht="16.5">
      <c r="A304" s="2"/>
    </row>
    <row r="305" ht="16.5">
      <c r="A305" s="2"/>
    </row>
    <row r="306" ht="16.5">
      <c r="A306" s="2"/>
    </row>
    <row r="307" ht="16.5">
      <c r="A307" s="2"/>
    </row>
    <row r="308" ht="16.5">
      <c r="A308" s="2"/>
    </row>
    <row r="309" ht="16.5">
      <c r="A309" s="2"/>
    </row>
    <row r="310" ht="16.5">
      <c r="A310" s="2"/>
    </row>
    <row r="311" ht="16.5">
      <c r="A311" s="2"/>
    </row>
    <row r="312" ht="16.5">
      <c r="A312" s="2"/>
    </row>
    <row r="313" ht="16.5">
      <c r="A313" s="2"/>
    </row>
    <row r="314" ht="16.5">
      <c r="A314" s="2"/>
    </row>
    <row r="315" ht="16.5">
      <c r="A315" s="2"/>
    </row>
    <row r="316" ht="16.5">
      <c r="A316" s="2"/>
    </row>
    <row r="317" ht="16.5">
      <c r="A317" s="2"/>
    </row>
    <row r="318" ht="16.5">
      <c r="A318" s="2"/>
    </row>
    <row r="319" ht="16.5">
      <c r="A319" s="2"/>
    </row>
    <row r="320" ht="16.5">
      <c r="A320" s="2"/>
    </row>
    <row r="321" ht="16.5">
      <c r="A321" s="2"/>
    </row>
    <row r="322" ht="16.5">
      <c r="A322" s="2"/>
    </row>
    <row r="323" ht="16.5">
      <c r="A323" s="2"/>
    </row>
    <row r="324" ht="16.5">
      <c r="A324" s="2"/>
    </row>
    <row r="325" ht="16.5">
      <c r="A325" s="2"/>
    </row>
    <row r="326" ht="16.5">
      <c r="A326" s="2"/>
    </row>
    <row r="327" ht="16.5">
      <c r="A327" s="2"/>
    </row>
    <row r="328" ht="16.5">
      <c r="A328" s="2"/>
    </row>
    <row r="329" ht="16.5">
      <c r="A329" s="2"/>
    </row>
    <row r="330" ht="16.5">
      <c r="A330" s="2"/>
    </row>
    <row r="331" ht="16.5">
      <c r="A331" s="2"/>
    </row>
    <row r="332" ht="16.5">
      <c r="A332" s="2"/>
    </row>
    <row r="333" ht="16.5">
      <c r="A333" s="2"/>
    </row>
    <row r="334" ht="16.5">
      <c r="A334" s="2"/>
    </row>
    <row r="335" ht="16.5">
      <c r="A335" s="2"/>
    </row>
    <row r="336" ht="16.5">
      <c r="A336" s="2"/>
    </row>
    <row r="337" ht="16.5">
      <c r="A337" s="2"/>
    </row>
    <row r="338" ht="16.5">
      <c r="A338" s="2"/>
    </row>
    <row r="339" ht="16.5">
      <c r="A339" s="2"/>
    </row>
    <row r="340" ht="16.5">
      <c r="A340" s="2"/>
    </row>
    <row r="341" ht="16.5">
      <c r="A341" s="2"/>
    </row>
    <row r="342" ht="16.5">
      <c r="A342" s="2"/>
    </row>
    <row r="343" ht="16.5">
      <c r="A343" s="2"/>
    </row>
    <row r="344" ht="16.5">
      <c r="A344" s="2"/>
    </row>
    <row r="345" ht="16.5">
      <c r="A345" s="2"/>
    </row>
    <row r="346" ht="16.5">
      <c r="A346" s="2"/>
    </row>
    <row r="347" ht="16.5">
      <c r="A347" s="2"/>
    </row>
    <row r="348" ht="16.5">
      <c r="A348" s="2"/>
    </row>
    <row r="349" ht="16.5">
      <c r="A349" s="2"/>
    </row>
    <row r="350" ht="16.5">
      <c r="A350" s="2"/>
    </row>
    <row r="351" ht="16.5">
      <c r="A351" s="2"/>
    </row>
    <row r="352" ht="16.5">
      <c r="A352" s="2"/>
    </row>
    <row r="353" ht="16.5">
      <c r="A353" s="2"/>
    </row>
    <row r="354" ht="16.5">
      <c r="A354" s="2"/>
    </row>
    <row r="355" ht="16.5">
      <c r="A355" s="2"/>
    </row>
    <row r="356" ht="16.5">
      <c r="A356" s="2"/>
    </row>
    <row r="357" ht="16.5">
      <c r="A357" s="2"/>
    </row>
    <row r="358" ht="16.5">
      <c r="A358" s="2"/>
    </row>
    <row r="359" ht="16.5">
      <c r="A359" s="2"/>
    </row>
    <row r="360" ht="16.5">
      <c r="A360" s="2"/>
    </row>
    <row r="361" ht="16.5">
      <c r="A361" s="2"/>
    </row>
    <row r="362" ht="16.5">
      <c r="A362" s="2"/>
    </row>
    <row r="363" ht="16.5">
      <c r="A363" s="2"/>
    </row>
    <row r="364" ht="16.5">
      <c r="A364" s="2"/>
    </row>
    <row r="365" ht="16.5">
      <c r="A365" s="2"/>
    </row>
    <row r="366" ht="16.5">
      <c r="A366" s="2"/>
    </row>
    <row r="367" ht="16.5">
      <c r="A367" s="2"/>
    </row>
    <row r="368" ht="16.5">
      <c r="A368" s="2"/>
    </row>
    <row r="369" ht="16.5">
      <c r="A369" s="2"/>
    </row>
    <row r="370" ht="16.5">
      <c r="A370" s="2"/>
    </row>
    <row r="371" ht="16.5">
      <c r="A371" s="2"/>
    </row>
    <row r="372" ht="16.5">
      <c r="A372" s="2"/>
    </row>
    <row r="373" ht="16.5">
      <c r="A373" s="2"/>
    </row>
    <row r="374" ht="16.5">
      <c r="A374" s="2"/>
    </row>
    <row r="375" ht="16.5">
      <c r="A375" s="2"/>
    </row>
    <row r="376" ht="16.5">
      <c r="A376" s="2"/>
    </row>
    <row r="377" ht="16.5">
      <c r="A377" s="2"/>
    </row>
    <row r="378" ht="16.5">
      <c r="A378" s="2"/>
    </row>
    <row r="379" ht="16.5">
      <c r="A379" s="2"/>
    </row>
    <row r="380" ht="16.5">
      <c r="A380" s="2"/>
    </row>
    <row r="381" ht="16.5">
      <c r="A381" s="2"/>
    </row>
    <row r="382" ht="16.5">
      <c r="A382" s="2"/>
    </row>
    <row r="383" ht="16.5">
      <c r="A383" s="2"/>
    </row>
    <row r="384" ht="16.5">
      <c r="A384" s="2"/>
    </row>
    <row r="385" ht="16.5">
      <c r="A385" s="2"/>
    </row>
    <row r="386" ht="16.5">
      <c r="A386" s="2"/>
    </row>
    <row r="387" ht="16.5">
      <c r="A387" s="2"/>
    </row>
    <row r="388" ht="16.5">
      <c r="A388" s="2"/>
    </row>
    <row r="389" ht="16.5">
      <c r="A389" s="2"/>
    </row>
    <row r="390" ht="16.5">
      <c r="A390" s="2"/>
    </row>
    <row r="391" ht="16.5">
      <c r="A391" s="2"/>
    </row>
    <row r="392" ht="16.5">
      <c r="A392" s="2"/>
    </row>
    <row r="393" ht="16.5">
      <c r="A393" s="2"/>
    </row>
    <row r="394" ht="16.5">
      <c r="A394" s="2"/>
    </row>
    <row r="395" ht="16.5">
      <c r="A395" s="2"/>
    </row>
    <row r="396" ht="16.5">
      <c r="A396" s="2"/>
    </row>
    <row r="397" ht="16.5">
      <c r="A397" s="2"/>
    </row>
    <row r="398" ht="16.5">
      <c r="A398" s="2"/>
    </row>
    <row r="399" ht="16.5">
      <c r="A399" s="2"/>
    </row>
    <row r="400" ht="16.5">
      <c r="A400" s="2"/>
    </row>
    <row r="401" ht="16.5">
      <c r="A401" s="2"/>
    </row>
    <row r="402" ht="16.5">
      <c r="A402" s="2"/>
    </row>
    <row r="403" ht="16.5">
      <c r="A403" s="2"/>
    </row>
    <row r="404" ht="16.5">
      <c r="A404" s="2"/>
    </row>
    <row r="405" ht="16.5">
      <c r="A405" s="2"/>
    </row>
    <row r="406" ht="16.5">
      <c r="A406" s="2"/>
    </row>
    <row r="407" ht="16.5">
      <c r="A407" s="2"/>
    </row>
    <row r="408" ht="16.5">
      <c r="A408" s="2"/>
    </row>
    <row r="409" ht="16.5">
      <c r="A409" s="2"/>
    </row>
    <row r="410" ht="16.5">
      <c r="A410" s="2"/>
    </row>
    <row r="411" ht="16.5">
      <c r="A411" s="2"/>
    </row>
    <row r="412" ht="16.5">
      <c r="A412" s="2"/>
    </row>
    <row r="413" ht="16.5">
      <c r="A413" s="2"/>
    </row>
    <row r="414" ht="16.5">
      <c r="A414" s="2"/>
    </row>
    <row r="415" ht="16.5">
      <c r="A415" s="2"/>
    </row>
    <row r="416" ht="16.5">
      <c r="A416" s="2"/>
    </row>
    <row r="417" ht="16.5">
      <c r="A417" s="2"/>
    </row>
    <row r="418" ht="16.5">
      <c r="A418" s="2"/>
    </row>
    <row r="419" ht="16.5">
      <c r="A419" s="2"/>
    </row>
    <row r="420" ht="16.5">
      <c r="A420" s="2"/>
    </row>
    <row r="421" ht="16.5">
      <c r="A421" s="2"/>
    </row>
    <row r="422" ht="16.5">
      <c r="A422" s="2"/>
    </row>
    <row r="423" ht="16.5">
      <c r="A423" s="2"/>
    </row>
    <row r="424" ht="16.5">
      <c r="A424" s="2"/>
    </row>
    <row r="425" ht="16.5">
      <c r="A425" s="2"/>
    </row>
    <row r="426" ht="16.5">
      <c r="A426" s="2"/>
    </row>
    <row r="427" ht="16.5">
      <c r="A427" s="2"/>
    </row>
    <row r="428" ht="16.5">
      <c r="A428" s="2"/>
    </row>
    <row r="429" ht="16.5">
      <c r="A429" s="2"/>
    </row>
    <row r="430" ht="16.5">
      <c r="A430" s="2"/>
    </row>
    <row r="431" ht="16.5">
      <c r="A431" s="2"/>
    </row>
    <row r="432" ht="16.5">
      <c r="A432" s="2"/>
    </row>
    <row r="433" ht="16.5">
      <c r="A433" s="2"/>
    </row>
    <row r="434" ht="16.5">
      <c r="A434" s="2"/>
    </row>
    <row r="435" ht="16.5">
      <c r="A435" s="2"/>
    </row>
    <row r="436" ht="16.5">
      <c r="A436" s="2"/>
    </row>
    <row r="437" ht="16.5">
      <c r="A437" s="2"/>
    </row>
    <row r="438" ht="16.5">
      <c r="A438" s="2"/>
    </row>
    <row r="439" ht="16.5">
      <c r="A439" s="2"/>
    </row>
    <row r="440" ht="16.5">
      <c r="A440" s="2"/>
    </row>
    <row r="441" ht="16.5">
      <c r="A441" s="2"/>
    </row>
    <row r="442" ht="16.5">
      <c r="A442" s="2"/>
    </row>
    <row r="443" ht="16.5">
      <c r="A443" s="2"/>
    </row>
    <row r="444" ht="16.5">
      <c r="A444" s="2"/>
    </row>
    <row r="445" ht="16.5">
      <c r="A445" s="2"/>
    </row>
    <row r="446" ht="16.5">
      <c r="A446" s="2"/>
    </row>
    <row r="447" ht="16.5">
      <c r="A447" s="2"/>
    </row>
    <row r="448" ht="16.5">
      <c r="A448" s="2"/>
    </row>
    <row r="449" ht="16.5">
      <c r="A449" s="2"/>
    </row>
    <row r="450" ht="16.5">
      <c r="A450" s="2"/>
    </row>
    <row r="451" ht="16.5">
      <c r="A451" s="2"/>
    </row>
    <row r="452" ht="16.5">
      <c r="A452" s="2"/>
    </row>
    <row r="453" ht="16.5">
      <c r="A453" s="2"/>
    </row>
    <row r="454" ht="16.5">
      <c r="A454" s="2"/>
    </row>
    <row r="455" ht="16.5">
      <c r="A455" s="2"/>
    </row>
    <row r="456" ht="16.5">
      <c r="A456" s="2"/>
    </row>
    <row r="457" ht="16.5">
      <c r="A457" s="2"/>
    </row>
    <row r="458" ht="16.5">
      <c r="A458" s="2"/>
    </row>
    <row r="459" ht="16.5">
      <c r="A459" s="2"/>
    </row>
    <row r="460" ht="16.5">
      <c r="A460" s="2"/>
    </row>
    <row r="461" ht="16.5">
      <c r="A461" s="2"/>
    </row>
    <row r="462" ht="16.5">
      <c r="A462" s="2"/>
    </row>
    <row r="463" ht="16.5">
      <c r="A463" s="2"/>
    </row>
    <row r="464" ht="16.5">
      <c r="A464" s="2"/>
    </row>
    <row r="465" ht="16.5">
      <c r="A465" s="2"/>
    </row>
    <row r="466" ht="16.5">
      <c r="A466" s="2"/>
    </row>
    <row r="467" ht="16.5">
      <c r="A467" s="2"/>
    </row>
    <row r="468" ht="16.5">
      <c r="A468" s="2"/>
    </row>
    <row r="469" ht="16.5">
      <c r="A469" s="2"/>
    </row>
    <row r="470" ht="16.5">
      <c r="A470" s="2"/>
    </row>
    <row r="471" ht="16.5">
      <c r="A471" s="2"/>
    </row>
    <row r="472" ht="16.5">
      <c r="A472" s="2"/>
    </row>
    <row r="473" ht="16.5">
      <c r="A473" s="2"/>
    </row>
    <row r="474" ht="16.5">
      <c r="A474" s="2"/>
    </row>
    <row r="475" ht="16.5">
      <c r="A475" s="2"/>
    </row>
    <row r="476" ht="16.5">
      <c r="A476" s="2"/>
    </row>
    <row r="477" ht="16.5">
      <c r="A477" s="2"/>
    </row>
    <row r="478" ht="16.5">
      <c r="A478" s="2"/>
    </row>
    <row r="479" ht="16.5">
      <c r="A479" s="2"/>
    </row>
    <row r="480" ht="16.5">
      <c r="A480" s="2"/>
    </row>
    <row r="481" ht="16.5">
      <c r="A481" s="2"/>
    </row>
    <row r="482" ht="16.5">
      <c r="A482" s="2"/>
    </row>
    <row r="483" ht="16.5">
      <c r="A483" s="2"/>
    </row>
    <row r="484" ht="16.5">
      <c r="A484" s="2"/>
    </row>
    <row r="485" ht="16.5">
      <c r="A485" s="2"/>
    </row>
    <row r="486" ht="16.5">
      <c r="A486" s="2"/>
    </row>
    <row r="487" ht="16.5">
      <c r="A487" s="2"/>
    </row>
    <row r="488" ht="16.5">
      <c r="A488" s="2"/>
    </row>
    <row r="489" ht="16.5">
      <c r="A489" s="2"/>
    </row>
    <row r="490" ht="16.5">
      <c r="A490" s="2"/>
    </row>
    <row r="491" ht="16.5">
      <c r="A491" s="2"/>
    </row>
    <row r="492" ht="16.5">
      <c r="A492" s="2"/>
    </row>
    <row r="493" ht="16.5">
      <c r="A493" s="2"/>
    </row>
    <row r="494" ht="16.5">
      <c r="A494" s="2"/>
    </row>
    <row r="495" ht="16.5">
      <c r="A495" s="2"/>
    </row>
    <row r="496" ht="16.5">
      <c r="A496" s="2"/>
    </row>
    <row r="497" ht="16.5">
      <c r="A497" s="2"/>
    </row>
    <row r="498" ht="16.5">
      <c r="A498" s="2"/>
    </row>
    <row r="499" ht="16.5">
      <c r="A499" s="2"/>
    </row>
    <row r="500" ht="16.5">
      <c r="A500" s="2"/>
    </row>
    <row r="501" ht="16.5">
      <c r="A501" s="2"/>
    </row>
    <row r="502" ht="16.5">
      <c r="A502" s="2"/>
    </row>
    <row r="503" ht="16.5">
      <c r="A503" s="2"/>
    </row>
    <row r="504" ht="16.5">
      <c r="A504" s="2"/>
    </row>
    <row r="505" ht="16.5">
      <c r="A505" s="2"/>
    </row>
    <row r="506" ht="16.5">
      <c r="A506" s="2"/>
    </row>
    <row r="507" ht="16.5">
      <c r="A507" s="2"/>
    </row>
    <row r="508" ht="16.5">
      <c r="A508" s="2"/>
    </row>
    <row r="509" ht="16.5">
      <c r="A509" s="2"/>
    </row>
    <row r="510" ht="16.5">
      <c r="A510" s="2"/>
    </row>
    <row r="511" ht="16.5">
      <c r="A511" s="2"/>
    </row>
    <row r="512" ht="16.5">
      <c r="A512" s="2"/>
    </row>
    <row r="513" ht="16.5">
      <c r="A513" s="2"/>
    </row>
    <row r="514" ht="16.5">
      <c r="A514" s="2"/>
    </row>
    <row r="515" ht="16.5">
      <c r="A515" s="2"/>
    </row>
    <row r="516" ht="16.5">
      <c r="A516" s="2"/>
    </row>
    <row r="517" ht="16.5">
      <c r="A517" s="2"/>
    </row>
    <row r="518" ht="16.5">
      <c r="A518" s="2"/>
    </row>
    <row r="519" ht="16.5">
      <c r="A519" s="2"/>
    </row>
    <row r="520" ht="16.5">
      <c r="A520" s="2"/>
    </row>
    <row r="521" ht="16.5">
      <c r="A521" s="2"/>
    </row>
    <row r="522" ht="16.5">
      <c r="A522" s="2"/>
    </row>
    <row r="523" ht="16.5">
      <c r="A523" s="2"/>
    </row>
    <row r="524" ht="16.5">
      <c r="A524" s="2"/>
    </row>
    <row r="525" ht="16.5">
      <c r="A525" s="2"/>
    </row>
    <row r="526" ht="16.5">
      <c r="A526" s="2"/>
    </row>
    <row r="527" ht="16.5">
      <c r="A527" s="2"/>
    </row>
    <row r="528" ht="16.5">
      <c r="A528" s="2"/>
    </row>
    <row r="529" ht="16.5">
      <c r="A529" s="2"/>
    </row>
    <row r="530" ht="16.5">
      <c r="A530" s="2"/>
    </row>
    <row r="531" ht="16.5">
      <c r="A531" s="2"/>
    </row>
    <row r="532" ht="16.5">
      <c r="A532" s="2"/>
    </row>
    <row r="533" ht="16.5">
      <c r="A533" s="2"/>
    </row>
    <row r="534" ht="16.5">
      <c r="A534" s="2"/>
    </row>
    <row r="535" ht="16.5">
      <c r="A535" s="2"/>
    </row>
    <row r="536" ht="16.5">
      <c r="A536" s="2"/>
    </row>
    <row r="537" ht="16.5">
      <c r="A537" s="2"/>
    </row>
    <row r="538" ht="16.5">
      <c r="A538" s="2"/>
    </row>
    <row r="539" ht="16.5">
      <c r="A539" s="2"/>
    </row>
    <row r="540" ht="16.5">
      <c r="A540" s="2"/>
    </row>
    <row r="541" ht="16.5">
      <c r="A541" s="2"/>
    </row>
    <row r="542" ht="16.5">
      <c r="A542" s="2"/>
    </row>
    <row r="543" ht="16.5">
      <c r="A543" s="2"/>
    </row>
    <row r="544" ht="16.5">
      <c r="A544" s="2"/>
    </row>
    <row r="545" ht="16.5">
      <c r="A545" s="2"/>
    </row>
    <row r="546" ht="16.5">
      <c r="A546" s="2"/>
    </row>
    <row r="547" ht="16.5">
      <c r="A547" s="2"/>
    </row>
    <row r="548" ht="16.5">
      <c r="A548" s="2"/>
    </row>
    <row r="549" ht="16.5">
      <c r="A549" s="2"/>
    </row>
    <row r="550" ht="16.5">
      <c r="A550" s="2"/>
    </row>
    <row r="551" ht="16.5">
      <c r="A551" s="2"/>
    </row>
    <row r="552" ht="16.5">
      <c r="A552" s="2"/>
    </row>
    <row r="553" ht="16.5">
      <c r="A553" s="2"/>
    </row>
    <row r="554" ht="16.5">
      <c r="A554" s="2"/>
    </row>
    <row r="555" ht="16.5">
      <c r="A555" s="2"/>
    </row>
    <row r="556" ht="16.5">
      <c r="A556" s="2"/>
    </row>
    <row r="557" ht="16.5">
      <c r="A557" s="2"/>
    </row>
    <row r="558" ht="16.5">
      <c r="A558" s="2"/>
    </row>
    <row r="559" ht="16.5">
      <c r="A559" s="2"/>
    </row>
    <row r="560" ht="16.5">
      <c r="A560" s="2"/>
    </row>
    <row r="561" ht="16.5">
      <c r="A561" s="2"/>
    </row>
    <row r="562" ht="16.5">
      <c r="A562" s="2"/>
    </row>
    <row r="563" ht="16.5">
      <c r="A563" s="2"/>
    </row>
    <row r="564" ht="16.5">
      <c r="A564" s="2"/>
    </row>
  </sheetData>
  <mergeCells count="26">
    <mergeCell ref="D4:X4"/>
    <mergeCell ref="I5:I6"/>
    <mergeCell ref="J5:J6"/>
    <mergeCell ref="K5:K6"/>
    <mergeCell ref="P5:P6"/>
    <mergeCell ref="Q5:Q6"/>
    <mergeCell ref="L5:L6"/>
    <mergeCell ref="X5:X6"/>
    <mergeCell ref="V5:V6"/>
    <mergeCell ref="M5:M6"/>
    <mergeCell ref="B4:B6"/>
    <mergeCell ref="A2:X2"/>
    <mergeCell ref="A4:A6"/>
    <mergeCell ref="D5:D6"/>
    <mergeCell ref="C4:C6"/>
    <mergeCell ref="H5:H6"/>
    <mergeCell ref="G5:G6"/>
    <mergeCell ref="F5:F6"/>
    <mergeCell ref="E5:E6"/>
    <mergeCell ref="R5:R6"/>
    <mergeCell ref="N5:N6"/>
    <mergeCell ref="O5:O6"/>
    <mergeCell ref="S5:S6"/>
    <mergeCell ref="W5:W6"/>
    <mergeCell ref="T5:T6"/>
    <mergeCell ref="U5:U6"/>
  </mergeCells>
  <printOptions gridLines="1" horizontalCentered="1" verticalCentered="1"/>
  <pageMargins left="0.1968503937007874" right="0.1968503937007874" top="0.2362204724409449" bottom="0.1968503937007874" header="0.2755905511811024" footer="0.31496062992125984"/>
  <pageSetup horizontalDpi="300" verticalDpi="3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5"/>
  <sheetViews>
    <sheetView view="pageBreakPreview" zoomScale="60" workbookViewId="0" topLeftCell="A1">
      <pane xSplit="1" ySplit="6" topLeftCell="F111" activePane="bottomRight" state="frozen"/>
      <selection pane="topLeft" activeCell="D65" sqref="D65"/>
      <selection pane="topRight" activeCell="D65" sqref="D65"/>
      <selection pane="bottomLeft" activeCell="D65" sqref="D65"/>
      <selection pane="bottomRight" activeCell="G124" sqref="G124"/>
    </sheetView>
  </sheetViews>
  <sheetFormatPr defaultColWidth="9.00390625" defaultRowHeight="12.75" outlineLevelRow="1"/>
  <cols>
    <col min="1" max="1" width="59.875" style="9" customWidth="1"/>
    <col min="2" max="3" width="13.75390625" style="6" customWidth="1"/>
    <col min="4" max="24" width="13.75390625" style="2" customWidth="1"/>
    <col min="25" max="16384" width="9.125" style="2" customWidth="1"/>
  </cols>
  <sheetData>
    <row r="1" spans="1:24" ht="16.5">
      <c r="A1" s="1"/>
      <c r="B1" s="12"/>
      <c r="C1" s="1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 ht="20.25" customHeight="1">
      <c r="A2" s="109" t="s">
        <v>130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s="3" customFormat="1" ht="0.75" customHeight="1" thickBot="1">
      <c r="A3" s="4" t="s">
        <v>66</v>
      </c>
      <c r="B3" s="4"/>
      <c r="C3" s="4"/>
      <c r="D3" s="4"/>
      <c r="E3" s="4"/>
      <c r="F3" s="4" t="s">
        <v>23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 t="s">
        <v>22</v>
      </c>
      <c r="X3" s="5"/>
    </row>
    <row r="4" spans="1:24" s="6" customFormat="1" ht="21" customHeight="1" thickBot="1">
      <c r="A4" s="123" t="s">
        <v>20</v>
      </c>
      <c r="B4" s="126" t="s">
        <v>42</v>
      </c>
      <c r="C4" s="126" t="s">
        <v>41</v>
      </c>
      <c r="D4" s="129" t="s">
        <v>24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1"/>
    </row>
    <row r="5" spans="1:24" s="61" customFormat="1" ht="118.5" customHeight="1">
      <c r="A5" s="124"/>
      <c r="B5" s="127"/>
      <c r="C5" s="127"/>
      <c r="D5" s="119" t="s">
        <v>0</v>
      </c>
      <c r="E5" s="121" t="s">
        <v>1</v>
      </c>
      <c r="F5" s="119" t="s">
        <v>2</v>
      </c>
      <c r="G5" s="119" t="s">
        <v>3</v>
      </c>
      <c r="H5" s="119" t="s">
        <v>4</v>
      </c>
      <c r="I5" s="119" t="s">
        <v>5</v>
      </c>
      <c r="J5" s="121" t="s">
        <v>6</v>
      </c>
      <c r="K5" s="121" t="s">
        <v>7</v>
      </c>
      <c r="L5" s="119" t="s">
        <v>8</v>
      </c>
      <c r="M5" s="119" t="s">
        <v>9</v>
      </c>
      <c r="N5" s="119" t="s">
        <v>10</v>
      </c>
      <c r="O5" s="119" t="s">
        <v>11</v>
      </c>
      <c r="P5" s="119" t="s">
        <v>12</v>
      </c>
      <c r="Q5" s="121" t="s">
        <v>13</v>
      </c>
      <c r="R5" s="121" t="s">
        <v>14</v>
      </c>
      <c r="S5" s="119" t="s">
        <v>15</v>
      </c>
      <c r="T5" s="119" t="s">
        <v>16</v>
      </c>
      <c r="U5" s="119" t="s">
        <v>17</v>
      </c>
      <c r="V5" s="119" t="s">
        <v>18</v>
      </c>
      <c r="W5" s="119" t="s">
        <v>19</v>
      </c>
      <c r="X5" s="119" t="s">
        <v>25</v>
      </c>
    </row>
    <row r="6" spans="1:24" s="61" customFormat="1" ht="12.75" customHeight="1" thickBot="1">
      <c r="A6" s="125"/>
      <c r="B6" s="128"/>
      <c r="C6" s="128"/>
      <c r="D6" s="120"/>
      <c r="E6" s="122"/>
      <c r="F6" s="120"/>
      <c r="G6" s="120"/>
      <c r="H6" s="120"/>
      <c r="I6" s="120"/>
      <c r="J6" s="122"/>
      <c r="K6" s="122"/>
      <c r="L6" s="120"/>
      <c r="M6" s="120"/>
      <c r="N6" s="120"/>
      <c r="O6" s="120"/>
      <c r="P6" s="120"/>
      <c r="Q6" s="122"/>
      <c r="R6" s="122"/>
      <c r="S6" s="120"/>
      <c r="T6" s="120"/>
      <c r="U6" s="120"/>
      <c r="V6" s="120"/>
      <c r="W6" s="120"/>
      <c r="X6" s="120"/>
    </row>
    <row r="7" spans="1:25" s="6" customFormat="1" ht="30.75" customHeight="1" hidden="1">
      <c r="A7" s="16" t="s">
        <v>40</v>
      </c>
      <c r="B7" s="17">
        <v>0</v>
      </c>
      <c r="C7" s="17">
        <f>SUM(D7:X7)</f>
        <v>9364</v>
      </c>
      <c r="D7" s="18"/>
      <c r="E7" s="18">
        <v>500</v>
      </c>
      <c r="F7" s="18">
        <v>320</v>
      </c>
      <c r="G7" s="18">
        <v>200</v>
      </c>
      <c r="H7" s="18"/>
      <c r="I7" s="18"/>
      <c r="J7" s="18"/>
      <c r="K7" s="18">
        <v>411</v>
      </c>
      <c r="L7" s="18">
        <v>653</v>
      </c>
      <c r="M7" s="18"/>
      <c r="N7" s="18"/>
      <c r="O7" s="18">
        <v>786</v>
      </c>
      <c r="P7" s="18">
        <v>1000</v>
      </c>
      <c r="Q7" s="18">
        <v>710</v>
      </c>
      <c r="R7" s="18">
        <v>2000</v>
      </c>
      <c r="S7" s="18">
        <v>187</v>
      </c>
      <c r="T7" s="18">
        <v>973</v>
      </c>
      <c r="U7" s="18"/>
      <c r="V7" s="18">
        <v>69</v>
      </c>
      <c r="W7" s="18">
        <v>259</v>
      </c>
      <c r="X7" s="60">
        <v>1296</v>
      </c>
      <c r="Y7" s="10"/>
    </row>
    <row r="8" spans="1:25" s="6" customFormat="1" ht="25.5" customHeight="1" hidden="1">
      <c r="A8" s="20" t="s">
        <v>50</v>
      </c>
      <c r="B8" s="21">
        <v>0</v>
      </c>
      <c r="C8" s="21">
        <f>SUM(D8:X8)</f>
        <v>12065.52</v>
      </c>
      <c r="D8" s="18"/>
      <c r="E8" s="18">
        <v>500</v>
      </c>
      <c r="F8" s="18">
        <v>320</v>
      </c>
      <c r="G8" s="18">
        <v>300</v>
      </c>
      <c r="H8" s="18">
        <v>12.52</v>
      </c>
      <c r="I8" s="18">
        <v>73</v>
      </c>
      <c r="J8" s="18">
        <v>1270</v>
      </c>
      <c r="K8" s="18">
        <v>534</v>
      </c>
      <c r="L8" s="18">
        <v>653</v>
      </c>
      <c r="M8" s="18"/>
      <c r="N8" s="18"/>
      <c r="O8" s="18">
        <v>786</v>
      </c>
      <c r="P8" s="18">
        <v>980</v>
      </c>
      <c r="Q8" s="18">
        <v>1818</v>
      </c>
      <c r="R8" s="18">
        <v>2000</v>
      </c>
      <c r="S8" s="18">
        <v>215</v>
      </c>
      <c r="T8" s="18">
        <v>973</v>
      </c>
      <c r="U8" s="18"/>
      <c r="V8" s="18">
        <v>69</v>
      </c>
      <c r="W8" s="18">
        <v>259</v>
      </c>
      <c r="X8" s="18">
        <v>1303</v>
      </c>
      <c r="Y8" s="10"/>
    </row>
    <row r="9" spans="1:25" s="6" customFormat="1" ht="28.5" customHeight="1" hidden="1">
      <c r="A9" s="25" t="s">
        <v>21</v>
      </c>
      <c r="B9" s="26" t="e">
        <f aca="true" t="shared" si="0" ref="B9:K9">B8/B7</f>
        <v>#DIV/0!</v>
      </c>
      <c r="C9" s="26">
        <f t="shared" si="0"/>
        <v>1.2885006407518156</v>
      </c>
      <c r="D9" s="27" t="e">
        <f t="shared" si="0"/>
        <v>#DIV/0!</v>
      </c>
      <c r="E9" s="27">
        <f t="shared" si="0"/>
        <v>1</v>
      </c>
      <c r="F9" s="27">
        <f t="shared" si="0"/>
        <v>1</v>
      </c>
      <c r="G9" s="27">
        <f t="shared" si="0"/>
        <v>1.5</v>
      </c>
      <c r="H9" s="27" t="e">
        <f t="shared" si="0"/>
        <v>#DIV/0!</v>
      </c>
      <c r="I9" s="27" t="e">
        <f t="shared" si="0"/>
        <v>#DIV/0!</v>
      </c>
      <c r="J9" s="27" t="e">
        <f t="shared" si="0"/>
        <v>#DIV/0!</v>
      </c>
      <c r="K9" s="27">
        <f t="shared" si="0"/>
        <v>1.2992700729927007</v>
      </c>
      <c r="L9" s="27">
        <f>L8/L7</f>
        <v>1</v>
      </c>
      <c r="M9" s="27" t="e">
        <f aca="true" t="shared" si="1" ref="M9:X9">M8/M7</f>
        <v>#DIV/0!</v>
      </c>
      <c r="N9" s="27" t="e">
        <f t="shared" si="1"/>
        <v>#DIV/0!</v>
      </c>
      <c r="O9" s="27">
        <f t="shared" si="1"/>
        <v>1</v>
      </c>
      <c r="P9" s="27">
        <f t="shared" si="1"/>
        <v>0.98</v>
      </c>
      <c r="Q9" s="27">
        <f t="shared" si="1"/>
        <v>2.5605633802816903</v>
      </c>
      <c r="R9" s="27">
        <f t="shared" si="1"/>
        <v>1</v>
      </c>
      <c r="S9" s="27">
        <f t="shared" si="1"/>
        <v>1.1497326203208555</v>
      </c>
      <c r="T9" s="27">
        <f t="shared" si="1"/>
        <v>1</v>
      </c>
      <c r="U9" s="27" t="e">
        <f t="shared" si="1"/>
        <v>#DIV/0!</v>
      </c>
      <c r="V9" s="27">
        <f t="shared" si="1"/>
        <v>1</v>
      </c>
      <c r="W9" s="27">
        <f t="shared" si="1"/>
        <v>1</v>
      </c>
      <c r="X9" s="27">
        <f t="shared" si="1"/>
        <v>1.0054012345679013</v>
      </c>
      <c r="Y9" s="11"/>
    </row>
    <row r="10" spans="1:25" s="6" customFormat="1" ht="28.5" customHeight="1" hidden="1">
      <c r="A10" s="53" t="s">
        <v>54</v>
      </c>
      <c r="B10" s="59">
        <v>0</v>
      </c>
      <c r="C10" s="21">
        <f aca="true" t="shared" si="2" ref="C10:C15">SUM(D10:X10)</f>
        <v>3032</v>
      </c>
      <c r="D10" s="23"/>
      <c r="E10" s="23"/>
      <c r="F10" s="23">
        <v>180</v>
      </c>
      <c r="G10" s="23">
        <v>100</v>
      </c>
      <c r="H10" s="23"/>
      <c r="I10" s="23"/>
      <c r="J10" s="23"/>
      <c r="K10" s="23">
        <v>96</v>
      </c>
      <c r="L10" s="23">
        <v>105</v>
      </c>
      <c r="M10" s="23"/>
      <c r="N10" s="23"/>
      <c r="O10" s="23">
        <v>160</v>
      </c>
      <c r="P10" s="23"/>
      <c r="Q10" s="23">
        <v>380</v>
      </c>
      <c r="R10" s="23">
        <v>1000</v>
      </c>
      <c r="S10" s="23"/>
      <c r="T10" s="23">
        <v>367</v>
      </c>
      <c r="U10" s="23"/>
      <c r="V10" s="23"/>
      <c r="W10" s="23">
        <v>182</v>
      </c>
      <c r="X10" s="23">
        <v>462</v>
      </c>
      <c r="Y10" s="11"/>
    </row>
    <row r="11" spans="1:25" s="6" customFormat="1" ht="28.5" customHeight="1" hidden="1">
      <c r="A11" s="53" t="s">
        <v>55</v>
      </c>
      <c r="B11" s="59">
        <v>0</v>
      </c>
      <c r="C11" s="21">
        <f t="shared" si="2"/>
        <v>112</v>
      </c>
      <c r="D11" s="23"/>
      <c r="E11" s="23"/>
      <c r="F11" s="23"/>
      <c r="G11" s="23"/>
      <c r="H11" s="23"/>
      <c r="I11" s="23"/>
      <c r="J11" s="23"/>
      <c r="K11" s="23">
        <v>22</v>
      </c>
      <c r="L11" s="23">
        <v>30</v>
      </c>
      <c r="M11" s="23"/>
      <c r="N11" s="23"/>
      <c r="O11" s="23">
        <v>20</v>
      </c>
      <c r="P11" s="23"/>
      <c r="Q11" s="23"/>
      <c r="R11" s="23"/>
      <c r="S11" s="23"/>
      <c r="T11" s="23">
        <v>10</v>
      </c>
      <c r="U11" s="23"/>
      <c r="V11" s="23"/>
      <c r="W11" s="23"/>
      <c r="X11" s="23">
        <v>30</v>
      </c>
      <c r="Y11" s="11"/>
    </row>
    <row r="12" spans="1:25" s="6" customFormat="1" ht="28.5" customHeight="1" hidden="1">
      <c r="A12" s="63" t="s">
        <v>68</v>
      </c>
      <c r="B12" s="59">
        <v>0</v>
      </c>
      <c r="C12" s="21">
        <f t="shared" si="2"/>
        <v>7211</v>
      </c>
      <c r="D12" s="23"/>
      <c r="E12" s="23">
        <v>240</v>
      </c>
      <c r="F12" s="23"/>
      <c r="G12" s="23"/>
      <c r="H12" s="23"/>
      <c r="I12" s="23">
        <v>73</v>
      </c>
      <c r="J12" s="23">
        <v>1205</v>
      </c>
      <c r="K12" s="23">
        <v>486</v>
      </c>
      <c r="L12" s="23"/>
      <c r="M12" s="23"/>
      <c r="N12" s="23"/>
      <c r="O12" s="23"/>
      <c r="P12" s="23">
        <v>326</v>
      </c>
      <c r="Q12" s="23">
        <v>1325</v>
      </c>
      <c r="R12" s="23">
        <v>2000</v>
      </c>
      <c r="S12" s="23"/>
      <c r="T12" s="23">
        <v>240</v>
      </c>
      <c r="U12" s="23"/>
      <c r="V12" s="23"/>
      <c r="W12" s="23"/>
      <c r="X12" s="23">
        <v>1316</v>
      </c>
      <c r="Y12" s="11"/>
    </row>
    <row r="13" spans="1:25" s="6" customFormat="1" ht="28.5" customHeight="1" hidden="1">
      <c r="A13" s="63" t="s">
        <v>69</v>
      </c>
      <c r="B13" s="59">
        <v>0</v>
      </c>
      <c r="C13" s="21">
        <f t="shared" si="2"/>
        <v>1780</v>
      </c>
      <c r="D13" s="23"/>
      <c r="E13" s="23"/>
      <c r="F13" s="23"/>
      <c r="G13" s="23"/>
      <c r="H13" s="23"/>
      <c r="I13" s="23"/>
      <c r="J13" s="23">
        <v>1130</v>
      </c>
      <c r="K13" s="23"/>
      <c r="L13" s="23"/>
      <c r="M13" s="23"/>
      <c r="N13" s="23"/>
      <c r="O13" s="23"/>
      <c r="P13" s="23"/>
      <c r="Q13" s="23">
        <v>50</v>
      </c>
      <c r="R13" s="23">
        <v>400</v>
      </c>
      <c r="S13" s="23"/>
      <c r="T13" s="23">
        <v>180</v>
      </c>
      <c r="U13" s="23"/>
      <c r="V13" s="23"/>
      <c r="W13" s="23"/>
      <c r="X13" s="23">
        <v>20</v>
      </c>
      <c r="Y13" s="11"/>
    </row>
    <row r="14" spans="1:24" s="7" customFormat="1" ht="26.25" customHeight="1" hidden="1">
      <c r="A14" s="28" t="s">
        <v>43</v>
      </c>
      <c r="B14" s="59">
        <v>0</v>
      </c>
      <c r="C14" s="21">
        <f t="shared" si="2"/>
        <v>3352</v>
      </c>
      <c r="D14" s="23"/>
      <c r="E14" s="23">
        <v>150</v>
      </c>
      <c r="F14" s="23">
        <v>176</v>
      </c>
      <c r="G14" s="23"/>
      <c r="H14" s="23"/>
      <c r="I14" s="23"/>
      <c r="J14" s="23"/>
      <c r="K14" s="23">
        <v>470</v>
      </c>
      <c r="L14" s="23">
        <v>10</v>
      </c>
      <c r="M14" s="23"/>
      <c r="N14" s="23"/>
      <c r="O14" s="23">
        <v>160</v>
      </c>
      <c r="P14" s="23">
        <v>1042</v>
      </c>
      <c r="Q14" s="23">
        <v>359</v>
      </c>
      <c r="R14" s="23"/>
      <c r="S14" s="23"/>
      <c r="T14" s="23">
        <v>380</v>
      </c>
      <c r="U14" s="23"/>
      <c r="V14" s="23">
        <v>103</v>
      </c>
      <c r="W14" s="23">
        <v>152</v>
      </c>
      <c r="X14" s="23">
        <v>350</v>
      </c>
    </row>
    <row r="15" spans="1:24" s="7" customFormat="1" ht="31.5" customHeight="1" hidden="1">
      <c r="A15" s="30" t="s">
        <v>27</v>
      </c>
      <c r="B15" s="59">
        <v>0</v>
      </c>
      <c r="C15" s="21">
        <f t="shared" si="2"/>
        <v>40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40</v>
      </c>
      <c r="U15" s="23"/>
      <c r="V15" s="23"/>
      <c r="W15" s="23"/>
      <c r="X15" s="23"/>
    </row>
    <row r="16" spans="1:24" s="7" customFormat="1" ht="23.25" customHeight="1" hidden="1">
      <c r="A16" s="30" t="s">
        <v>26</v>
      </c>
      <c r="B16" s="32" t="e">
        <f>B15/B14</f>
        <v>#DIV/0!</v>
      </c>
      <c r="C16" s="32">
        <f>C15/C14</f>
        <v>0.011933174224343675</v>
      </c>
      <c r="D16" s="33" t="e">
        <f>D15/D14</f>
        <v>#DIV/0!</v>
      </c>
      <c r="E16" s="33">
        <f aca="true" t="shared" si="3" ref="E16:X16">E15/E14</f>
        <v>0</v>
      </c>
      <c r="F16" s="33">
        <f t="shared" si="3"/>
        <v>0</v>
      </c>
      <c r="G16" s="33" t="e">
        <f t="shared" si="3"/>
        <v>#DIV/0!</v>
      </c>
      <c r="H16" s="33" t="e">
        <f t="shared" si="3"/>
        <v>#DIV/0!</v>
      </c>
      <c r="I16" s="33" t="e">
        <f t="shared" si="3"/>
        <v>#DIV/0!</v>
      </c>
      <c r="J16" s="33" t="e">
        <f t="shared" si="3"/>
        <v>#DIV/0!</v>
      </c>
      <c r="K16" s="33">
        <f t="shared" si="3"/>
        <v>0</v>
      </c>
      <c r="L16" s="33">
        <f t="shared" si="3"/>
        <v>0</v>
      </c>
      <c r="M16" s="33" t="e">
        <f t="shared" si="3"/>
        <v>#DIV/0!</v>
      </c>
      <c r="N16" s="33" t="e">
        <f t="shared" si="3"/>
        <v>#DIV/0!</v>
      </c>
      <c r="O16" s="33">
        <f t="shared" si="3"/>
        <v>0</v>
      </c>
      <c r="P16" s="33">
        <f t="shared" si="3"/>
        <v>0</v>
      </c>
      <c r="Q16" s="33">
        <f t="shared" si="3"/>
        <v>0</v>
      </c>
      <c r="R16" s="33" t="e">
        <f t="shared" si="3"/>
        <v>#DIV/0!</v>
      </c>
      <c r="S16" s="33" t="e">
        <f t="shared" si="3"/>
        <v>#DIV/0!</v>
      </c>
      <c r="T16" s="33">
        <f t="shared" si="3"/>
        <v>0.10526315789473684</v>
      </c>
      <c r="U16" s="33" t="e">
        <f t="shared" si="3"/>
        <v>#DIV/0!</v>
      </c>
      <c r="V16" s="33">
        <f t="shared" si="3"/>
        <v>0</v>
      </c>
      <c r="W16" s="33">
        <f t="shared" si="3"/>
        <v>0</v>
      </c>
      <c r="X16" s="33">
        <f t="shared" si="3"/>
        <v>0</v>
      </c>
    </row>
    <row r="17" spans="1:24" s="7" customFormat="1" ht="23.25" customHeight="1" hidden="1">
      <c r="A17" s="54" t="s">
        <v>53</v>
      </c>
      <c r="B17" s="21">
        <v>0</v>
      </c>
      <c r="C17" s="21">
        <f>SUM(D17:X17)</f>
        <v>40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>
        <v>40</v>
      </c>
      <c r="U17" s="31"/>
      <c r="V17" s="31"/>
      <c r="W17" s="31"/>
      <c r="X17" s="31"/>
    </row>
    <row r="18" spans="1:24" s="7" customFormat="1" ht="31.5" customHeight="1" hidden="1">
      <c r="A18" s="16" t="s">
        <v>36</v>
      </c>
      <c r="B18" s="59">
        <v>0</v>
      </c>
      <c r="C18" s="21">
        <f>SUM(D18:X18)</f>
        <v>3293</v>
      </c>
      <c r="D18" s="34">
        <v>129</v>
      </c>
      <c r="E18" s="34">
        <v>300</v>
      </c>
      <c r="F18" s="34">
        <v>1380</v>
      </c>
      <c r="G18" s="34"/>
      <c r="H18" s="34"/>
      <c r="I18" s="34"/>
      <c r="J18" s="34"/>
      <c r="K18" s="34">
        <v>232</v>
      </c>
      <c r="L18" s="34">
        <v>20</v>
      </c>
      <c r="M18" s="34"/>
      <c r="N18" s="34"/>
      <c r="O18" s="34">
        <v>315</v>
      </c>
      <c r="P18" s="34">
        <v>59</v>
      </c>
      <c r="Q18" s="34"/>
      <c r="R18" s="34"/>
      <c r="S18" s="34"/>
      <c r="T18" s="34">
        <v>380</v>
      </c>
      <c r="U18" s="34"/>
      <c r="V18" s="34">
        <v>16</v>
      </c>
      <c r="W18" s="34"/>
      <c r="X18" s="34">
        <v>462</v>
      </c>
    </row>
    <row r="19" spans="1:24" s="7" customFormat="1" ht="31.5" customHeight="1" hidden="1">
      <c r="A19" s="36" t="s">
        <v>39</v>
      </c>
      <c r="B19" s="59">
        <v>0</v>
      </c>
      <c r="C19" s="21">
        <f>SUM(D19:X19)</f>
        <v>0</v>
      </c>
      <c r="D19" s="37"/>
      <c r="E19" s="22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s="7" customFormat="1" ht="24.75" customHeight="1" hidden="1">
      <c r="A20" s="25" t="s">
        <v>21</v>
      </c>
      <c r="B20" s="32" t="e">
        <f>B19/B18</f>
        <v>#DIV/0!</v>
      </c>
      <c r="C20" s="32">
        <f>C19/C18</f>
        <v>0</v>
      </c>
      <c r="D20" s="33">
        <f>D19/D18</f>
        <v>0</v>
      </c>
      <c r="E20" s="33">
        <f aca="true" t="shared" si="4" ref="E20:X20">E19/E18</f>
        <v>0</v>
      </c>
      <c r="F20" s="33">
        <f t="shared" si="4"/>
        <v>0</v>
      </c>
      <c r="G20" s="33" t="e">
        <f t="shared" si="4"/>
        <v>#DIV/0!</v>
      </c>
      <c r="H20" s="33" t="e">
        <f t="shared" si="4"/>
        <v>#DIV/0!</v>
      </c>
      <c r="I20" s="33" t="e">
        <f t="shared" si="4"/>
        <v>#DIV/0!</v>
      </c>
      <c r="J20" s="33" t="e">
        <f t="shared" si="4"/>
        <v>#DIV/0!</v>
      </c>
      <c r="K20" s="33">
        <f t="shared" si="4"/>
        <v>0</v>
      </c>
      <c r="L20" s="33">
        <f t="shared" si="4"/>
        <v>0</v>
      </c>
      <c r="M20" s="33" t="e">
        <f t="shared" si="4"/>
        <v>#DIV/0!</v>
      </c>
      <c r="N20" s="33" t="e">
        <f t="shared" si="4"/>
        <v>#DIV/0!</v>
      </c>
      <c r="O20" s="33">
        <f t="shared" si="4"/>
        <v>0</v>
      </c>
      <c r="P20" s="33">
        <f t="shared" si="4"/>
        <v>0</v>
      </c>
      <c r="Q20" s="33" t="e">
        <f t="shared" si="4"/>
        <v>#DIV/0!</v>
      </c>
      <c r="R20" s="33" t="e">
        <f t="shared" si="4"/>
        <v>#DIV/0!</v>
      </c>
      <c r="S20" s="33" t="e">
        <f t="shared" si="4"/>
        <v>#DIV/0!</v>
      </c>
      <c r="T20" s="33">
        <f t="shared" si="4"/>
        <v>0</v>
      </c>
      <c r="U20" s="33" t="e">
        <f t="shared" si="4"/>
        <v>#DIV/0!</v>
      </c>
      <c r="V20" s="33">
        <f t="shared" si="4"/>
        <v>0</v>
      </c>
      <c r="W20" s="33" t="e">
        <f t="shared" si="4"/>
        <v>#DIV/0!</v>
      </c>
      <c r="X20" s="33">
        <f t="shared" si="4"/>
        <v>0</v>
      </c>
    </row>
    <row r="21" spans="1:24" s="7" customFormat="1" ht="31.5" customHeight="1" hidden="1">
      <c r="A21" s="36" t="s">
        <v>37</v>
      </c>
      <c r="B21" s="59">
        <v>0</v>
      </c>
      <c r="C21" s="21">
        <f>SUM(D21:X21)</f>
        <v>2440</v>
      </c>
      <c r="D21" s="37"/>
      <c r="E21" s="37"/>
      <c r="F21" s="37">
        <v>176</v>
      </c>
      <c r="G21" s="37"/>
      <c r="H21" s="37"/>
      <c r="I21" s="37"/>
      <c r="J21" s="37"/>
      <c r="K21" s="37">
        <v>354</v>
      </c>
      <c r="L21" s="37">
        <v>10</v>
      </c>
      <c r="M21" s="37"/>
      <c r="N21" s="37"/>
      <c r="O21" s="37">
        <v>110</v>
      </c>
      <c r="P21" s="37">
        <v>635</v>
      </c>
      <c r="Q21" s="37"/>
      <c r="R21" s="37">
        <v>400</v>
      </c>
      <c r="S21" s="37">
        <v>60</v>
      </c>
      <c r="T21" s="37">
        <v>340</v>
      </c>
      <c r="U21" s="37"/>
      <c r="V21" s="37">
        <v>103</v>
      </c>
      <c r="W21" s="37">
        <v>152</v>
      </c>
      <c r="X21" s="37">
        <v>100</v>
      </c>
    </row>
    <row r="22" spans="1:24" s="7" customFormat="1" ht="22.5" customHeight="1" hidden="1">
      <c r="A22" s="25" t="s">
        <v>44</v>
      </c>
      <c r="B22" s="38" t="e">
        <f>B21/B14</f>
        <v>#DIV/0!</v>
      </c>
      <c r="C22" s="38">
        <f>C21/C14</f>
        <v>0.7279236276849642</v>
      </c>
      <c r="D22" s="39" t="e">
        <f>D21/D14</f>
        <v>#DIV/0!</v>
      </c>
      <c r="E22" s="39">
        <f aca="true" t="shared" si="5" ref="E22:X22">E21/E14</f>
        <v>0</v>
      </c>
      <c r="F22" s="39">
        <f t="shared" si="5"/>
        <v>1</v>
      </c>
      <c r="G22" s="39" t="e">
        <f t="shared" si="5"/>
        <v>#DIV/0!</v>
      </c>
      <c r="H22" s="39" t="e">
        <f t="shared" si="5"/>
        <v>#DIV/0!</v>
      </c>
      <c r="I22" s="39" t="e">
        <f t="shared" si="5"/>
        <v>#DIV/0!</v>
      </c>
      <c r="J22" s="39" t="e">
        <f t="shared" si="5"/>
        <v>#DIV/0!</v>
      </c>
      <c r="K22" s="39">
        <f t="shared" si="5"/>
        <v>0.7531914893617021</v>
      </c>
      <c r="L22" s="39">
        <f t="shared" si="5"/>
        <v>1</v>
      </c>
      <c r="M22" s="39" t="e">
        <f t="shared" si="5"/>
        <v>#DIV/0!</v>
      </c>
      <c r="N22" s="39" t="e">
        <f t="shared" si="5"/>
        <v>#DIV/0!</v>
      </c>
      <c r="O22" s="39">
        <f t="shared" si="5"/>
        <v>0.6875</v>
      </c>
      <c r="P22" s="39">
        <f t="shared" si="5"/>
        <v>0.6094049904030711</v>
      </c>
      <c r="Q22" s="39">
        <f t="shared" si="5"/>
        <v>0</v>
      </c>
      <c r="R22" s="39" t="e">
        <f t="shared" si="5"/>
        <v>#DIV/0!</v>
      </c>
      <c r="S22" s="39" t="e">
        <f t="shared" si="5"/>
        <v>#DIV/0!</v>
      </c>
      <c r="T22" s="39">
        <f t="shared" si="5"/>
        <v>0.8947368421052632</v>
      </c>
      <c r="U22" s="39" t="e">
        <f t="shared" si="5"/>
        <v>#DIV/0!</v>
      </c>
      <c r="V22" s="39">
        <f t="shared" si="5"/>
        <v>1</v>
      </c>
      <c r="W22" s="39">
        <f t="shared" si="5"/>
        <v>1</v>
      </c>
      <c r="X22" s="39">
        <f t="shared" si="5"/>
        <v>0.2857142857142857</v>
      </c>
    </row>
    <row r="23" spans="1:24" s="7" customFormat="1" ht="22.5" customHeight="1" hidden="1">
      <c r="A23" s="36" t="s">
        <v>51</v>
      </c>
      <c r="B23" s="59">
        <v>0</v>
      </c>
      <c r="C23" s="21">
        <f>SUM(D23:X23)</f>
        <v>306</v>
      </c>
      <c r="D23" s="46"/>
      <c r="E23" s="46"/>
      <c r="F23" s="46">
        <v>135</v>
      </c>
      <c r="G23" s="46"/>
      <c r="H23" s="46"/>
      <c r="I23" s="46"/>
      <c r="J23" s="46"/>
      <c r="K23" s="46">
        <v>67</v>
      </c>
      <c r="L23" s="46"/>
      <c r="M23" s="46"/>
      <c r="N23" s="46"/>
      <c r="O23" s="46"/>
      <c r="P23" s="46">
        <v>59</v>
      </c>
      <c r="Q23" s="46"/>
      <c r="R23" s="46"/>
      <c r="S23" s="46"/>
      <c r="T23" s="46">
        <v>45</v>
      </c>
      <c r="U23" s="46"/>
      <c r="V23" s="46"/>
      <c r="W23" s="46"/>
      <c r="X23" s="46"/>
    </row>
    <row r="24" spans="1:24" s="7" customFormat="1" ht="22.5" customHeight="1" hidden="1">
      <c r="A24" s="36" t="s">
        <v>44</v>
      </c>
      <c r="B24" s="38" t="e">
        <f>B23/B18</f>
        <v>#DIV/0!</v>
      </c>
      <c r="C24" s="38">
        <f aca="true" t="shared" si="6" ref="C24:X24">C23/C18</f>
        <v>0.09292438505921652</v>
      </c>
      <c r="D24" s="39">
        <f t="shared" si="6"/>
        <v>0</v>
      </c>
      <c r="E24" s="39">
        <f t="shared" si="6"/>
        <v>0</v>
      </c>
      <c r="F24" s="39">
        <f t="shared" si="6"/>
        <v>0.09782608695652174</v>
      </c>
      <c r="G24" s="39" t="e">
        <f t="shared" si="6"/>
        <v>#DIV/0!</v>
      </c>
      <c r="H24" s="39" t="e">
        <f t="shared" si="6"/>
        <v>#DIV/0!</v>
      </c>
      <c r="I24" s="39" t="e">
        <f t="shared" si="6"/>
        <v>#DIV/0!</v>
      </c>
      <c r="J24" s="39" t="e">
        <f t="shared" si="6"/>
        <v>#DIV/0!</v>
      </c>
      <c r="K24" s="39">
        <f t="shared" si="6"/>
        <v>0.28879310344827586</v>
      </c>
      <c r="L24" s="39">
        <f t="shared" si="6"/>
        <v>0</v>
      </c>
      <c r="M24" s="39" t="e">
        <f t="shared" si="6"/>
        <v>#DIV/0!</v>
      </c>
      <c r="N24" s="39" t="e">
        <f t="shared" si="6"/>
        <v>#DIV/0!</v>
      </c>
      <c r="O24" s="39">
        <f t="shared" si="6"/>
        <v>0</v>
      </c>
      <c r="P24" s="39">
        <f t="shared" si="6"/>
        <v>1</v>
      </c>
      <c r="Q24" s="39" t="e">
        <f t="shared" si="6"/>
        <v>#DIV/0!</v>
      </c>
      <c r="R24" s="39" t="e">
        <f t="shared" si="6"/>
        <v>#DIV/0!</v>
      </c>
      <c r="S24" s="39" t="e">
        <f t="shared" si="6"/>
        <v>#DIV/0!</v>
      </c>
      <c r="T24" s="39">
        <f t="shared" si="6"/>
        <v>0.11842105263157894</v>
      </c>
      <c r="U24" s="39" t="e">
        <f t="shared" si="6"/>
        <v>#DIV/0!</v>
      </c>
      <c r="V24" s="39">
        <f t="shared" si="6"/>
        <v>0</v>
      </c>
      <c r="W24" s="39" t="e">
        <f t="shared" si="6"/>
        <v>#DIV/0!</v>
      </c>
      <c r="X24" s="39">
        <f t="shared" si="6"/>
        <v>0</v>
      </c>
    </row>
    <row r="25" spans="1:24" s="7" customFormat="1" ht="27" customHeight="1" hidden="1">
      <c r="A25" s="47" t="s">
        <v>28</v>
      </c>
      <c r="B25" s="21"/>
      <c r="C25" s="2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s="7" customFormat="1" ht="31.5" customHeight="1" hidden="1">
      <c r="A26" s="30" t="s">
        <v>34</v>
      </c>
      <c r="B26" s="59">
        <v>0</v>
      </c>
      <c r="C26" s="21">
        <f>SUM(D26:X26)</f>
        <v>2328</v>
      </c>
      <c r="D26" s="31"/>
      <c r="E26" s="31">
        <v>150</v>
      </c>
      <c r="F26" s="31">
        <v>176</v>
      </c>
      <c r="G26" s="31"/>
      <c r="H26" s="31"/>
      <c r="I26" s="31"/>
      <c r="J26" s="31"/>
      <c r="K26" s="31">
        <v>252</v>
      </c>
      <c r="L26" s="31">
        <v>10</v>
      </c>
      <c r="M26" s="31"/>
      <c r="N26" s="31"/>
      <c r="O26" s="31">
        <v>110</v>
      </c>
      <c r="P26" s="31">
        <v>615</v>
      </c>
      <c r="Q26" s="31"/>
      <c r="R26" s="31">
        <v>400</v>
      </c>
      <c r="S26" s="31"/>
      <c r="T26" s="31">
        <v>210</v>
      </c>
      <c r="U26" s="31"/>
      <c r="V26" s="31">
        <v>103</v>
      </c>
      <c r="W26" s="31">
        <v>152</v>
      </c>
      <c r="X26" s="31">
        <v>150</v>
      </c>
    </row>
    <row r="27" spans="1:24" s="7" customFormat="1" ht="22.5" customHeight="1" hidden="1">
      <c r="A27" s="25" t="s">
        <v>44</v>
      </c>
      <c r="B27" s="32" t="e">
        <f aca="true" t="shared" si="7" ref="B27:J27">B26/B14</f>
        <v>#DIV/0!</v>
      </c>
      <c r="C27" s="32">
        <f t="shared" si="7"/>
        <v>0.6945107398568019</v>
      </c>
      <c r="D27" s="33" t="e">
        <f t="shared" si="7"/>
        <v>#DIV/0!</v>
      </c>
      <c r="E27" s="33">
        <f t="shared" si="7"/>
        <v>1</v>
      </c>
      <c r="F27" s="33">
        <f t="shared" si="7"/>
        <v>1</v>
      </c>
      <c r="G27" s="33" t="e">
        <f t="shared" si="7"/>
        <v>#DIV/0!</v>
      </c>
      <c r="H27" s="33" t="e">
        <f t="shared" si="7"/>
        <v>#DIV/0!</v>
      </c>
      <c r="I27" s="33" t="e">
        <f t="shared" si="7"/>
        <v>#DIV/0!</v>
      </c>
      <c r="J27" s="33" t="e">
        <f t="shared" si="7"/>
        <v>#DIV/0!</v>
      </c>
      <c r="K27" s="33">
        <f aca="true" t="shared" si="8" ref="K27:X27">K26/K14</f>
        <v>0.5361702127659574</v>
      </c>
      <c r="L27" s="33">
        <f t="shared" si="8"/>
        <v>1</v>
      </c>
      <c r="M27" s="33" t="e">
        <f t="shared" si="8"/>
        <v>#DIV/0!</v>
      </c>
      <c r="N27" s="33" t="e">
        <f t="shared" si="8"/>
        <v>#DIV/0!</v>
      </c>
      <c r="O27" s="33">
        <f t="shared" si="8"/>
        <v>0.6875</v>
      </c>
      <c r="P27" s="33">
        <f t="shared" si="8"/>
        <v>0.5902111324376199</v>
      </c>
      <c r="Q27" s="33">
        <f t="shared" si="8"/>
        <v>0</v>
      </c>
      <c r="R27" s="33" t="e">
        <f>R26/R14</f>
        <v>#DIV/0!</v>
      </c>
      <c r="S27" s="33" t="e">
        <f t="shared" si="8"/>
        <v>#DIV/0!</v>
      </c>
      <c r="T27" s="33">
        <f t="shared" si="8"/>
        <v>0.5526315789473685</v>
      </c>
      <c r="U27" s="33" t="e">
        <f t="shared" si="8"/>
        <v>#DIV/0!</v>
      </c>
      <c r="V27" s="33">
        <f t="shared" si="8"/>
        <v>1</v>
      </c>
      <c r="W27" s="33">
        <f t="shared" si="8"/>
        <v>1</v>
      </c>
      <c r="X27" s="33">
        <f t="shared" si="8"/>
        <v>0.42857142857142855</v>
      </c>
    </row>
    <row r="28" spans="1:24" s="7" customFormat="1" ht="31.5" customHeight="1" hidden="1">
      <c r="A28" s="30" t="s">
        <v>35</v>
      </c>
      <c r="B28" s="59">
        <v>0</v>
      </c>
      <c r="C28" s="21">
        <f>SUM(D28:X28)</f>
        <v>2742</v>
      </c>
      <c r="D28" s="22">
        <v>129</v>
      </c>
      <c r="E28" s="22">
        <v>300</v>
      </c>
      <c r="F28" s="22">
        <v>1380</v>
      </c>
      <c r="G28" s="22"/>
      <c r="H28" s="22"/>
      <c r="I28" s="22"/>
      <c r="J28" s="22"/>
      <c r="K28" s="22">
        <v>168</v>
      </c>
      <c r="L28" s="22">
        <v>20</v>
      </c>
      <c r="M28" s="22"/>
      <c r="N28" s="22"/>
      <c r="O28" s="22"/>
      <c r="P28" s="22">
        <v>59</v>
      </c>
      <c r="Q28" s="22"/>
      <c r="R28" s="22"/>
      <c r="S28" s="22"/>
      <c r="T28" s="22">
        <v>380</v>
      </c>
      <c r="U28" s="22"/>
      <c r="V28" s="22">
        <v>16</v>
      </c>
      <c r="W28" s="22">
        <v>190</v>
      </c>
      <c r="X28" s="22">
        <v>100</v>
      </c>
    </row>
    <row r="29" spans="1:24" s="7" customFormat="1" ht="21.75" customHeight="1" hidden="1">
      <c r="A29" s="25" t="s">
        <v>44</v>
      </c>
      <c r="B29" s="32" t="e">
        <f>B28/B18</f>
        <v>#DIV/0!</v>
      </c>
      <c r="C29" s="32">
        <f>C28/C18</f>
        <v>0.8326753720012147</v>
      </c>
      <c r="D29" s="33">
        <f>D28/D18</f>
        <v>1</v>
      </c>
      <c r="E29" s="33">
        <f aca="true" t="shared" si="9" ref="E29:X29">E28/E18</f>
        <v>1</v>
      </c>
      <c r="F29" s="33">
        <f t="shared" si="9"/>
        <v>1</v>
      </c>
      <c r="G29" s="33" t="e">
        <f t="shared" si="9"/>
        <v>#DIV/0!</v>
      </c>
      <c r="H29" s="33" t="e">
        <f t="shared" si="9"/>
        <v>#DIV/0!</v>
      </c>
      <c r="I29" s="33" t="e">
        <f t="shared" si="9"/>
        <v>#DIV/0!</v>
      </c>
      <c r="J29" s="33" t="e">
        <f t="shared" si="9"/>
        <v>#DIV/0!</v>
      </c>
      <c r="K29" s="33">
        <f t="shared" si="9"/>
        <v>0.7241379310344828</v>
      </c>
      <c r="L29" s="33">
        <f t="shared" si="9"/>
        <v>1</v>
      </c>
      <c r="M29" s="33" t="e">
        <f t="shared" si="9"/>
        <v>#DIV/0!</v>
      </c>
      <c r="N29" s="33" t="e">
        <f t="shared" si="9"/>
        <v>#DIV/0!</v>
      </c>
      <c r="O29" s="33">
        <f t="shared" si="9"/>
        <v>0</v>
      </c>
      <c r="P29" s="33">
        <f t="shared" si="9"/>
        <v>1</v>
      </c>
      <c r="Q29" s="33" t="e">
        <f t="shared" si="9"/>
        <v>#DIV/0!</v>
      </c>
      <c r="R29" s="33" t="e">
        <f t="shared" si="9"/>
        <v>#DIV/0!</v>
      </c>
      <c r="S29" s="33" t="e">
        <f t="shared" si="9"/>
        <v>#DIV/0!</v>
      </c>
      <c r="T29" s="33">
        <f t="shared" si="9"/>
        <v>1</v>
      </c>
      <c r="U29" s="33" t="e">
        <f t="shared" si="9"/>
        <v>#DIV/0!</v>
      </c>
      <c r="V29" s="33">
        <f t="shared" si="9"/>
        <v>1</v>
      </c>
      <c r="W29" s="33" t="e">
        <f t="shared" si="9"/>
        <v>#DIV/0!</v>
      </c>
      <c r="X29" s="33">
        <f t="shared" si="9"/>
        <v>0.21645021645021645</v>
      </c>
    </row>
    <row r="30" spans="1:24" s="7" customFormat="1" ht="31.5" customHeight="1" hidden="1">
      <c r="A30" s="42" t="s">
        <v>29</v>
      </c>
      <c r="B30" s="59">
        <v>0</v>
      </c>
      <c r="C30" s="21">
        <f>SUM(D30:X30)</f>
        <v>5881</v>
      </c>
      <c r="D30" s="34"/>
      <c r="E30" s="34">
        <v>250</v>
      </c>
      <c r="F30" s="34">
        <v>1300</v>
      </c>
      <c r="G30" s="34"/>
      <c r="H30" s="34"/>
      <c r="I30" s="34"/>
      <c r="J30" s="34"/>
      <c r="K30" s="34">
        <v>810</v>
      </c>
      <c r="L30" s="34"/>
      <c r="M30" s="34"/>
      <c r="N30" s="34"/>
      <c r="O30" s="34">
        <v>90</v>
      </c>
      <c r="P30" s="34">
        <v>250</v>
      </c>
      <c r="Q30" s="34"/>
      <c r="R30" s="34">
        <v>700</v>
      </c>
      <c r="S30" s="34"/>
      <c r="T30" s="34">
        <v>1036</v>
      </c>
      <c r="U30" s="34"/>
      <c r="V30" s="34">
        <v>70</v>
      </c>
      <c r="W30" s="34">
        <v>1250</v>
      </c>
      <c r="X30" s="34">
        <v>125</v>
      </c>
    </row>
    <row r="31" spans="1:24" s="7" customFormat="1" ht="31.5" customHeight="1" hidden="1">
      <c r="A31" s="30" t="s">
        <v>30</v>
      </c>
      <c r="B31" s="59">
        <v>0</v>
      </c>
      <c r="C31" s="21">
        <f>SUM(D31:X31)</f>
        <v>4881</v>
      </c>
      <c r="D31" s="31"/>
      <c r="E31" s="31">
        <v>100</v>
      </c>
      <c r="F31" s="31">
        <v>990</v>
      </c>
      <c r="G31" s="31"/>
      <c r="H31" s="31"/>
      <c r="I31" s="31"/>
      <c r="J31" s="31"/>
      <c r="K31" s="31">
        <v>810</v>
      </c>
      <c r="L31" s="31"/>
      <c r="M31" s="31"/>
      <c r="N31" s="31"/>
      <c r="O31" s="31">
        <v>30</v>
      </c>
      <c r="P31" s="31">
        <v>250</v>
      </c>
      <c r="Q31" s="31"/>
      <c r="R31" s="31">
        <v>220</v>
      </c>
      <c r="S31" s="31"/>
      <c r="T31" s="31">
        <v>1036</v>
      </c>
      <c r="U31" s="31"/>
      <c r="V31" s="31">
        <v>70</v>
      </c>
      <c r="W31" s="31">
        <v>1250</v>
      </c>
      <c r="X31" s="31">
        <v>125</v>
      </c>
    </row>
    <row r="32" spans="1:24" s="7" customFormat="1" ht="24.75" customHeight="1" hidden="1">
      <c r="A32" s="25" t="s">
        <v>21</v>
      </c>
      <c r="B32" s="32" t="e">
        <f>B31/B30</f>
        <v>#DIV/0!</v>
      </c>
      <c r="C32" s="32">
        <f>C31/C30</f>
        <v>0.8299608910049311</v>
      </c>
      <c r="D32" s="33" t="e">
        <f>D31/D30</f>
        <v>#DIV/0!</v>
      </c>
      <c r="E32" s="33">
        <f aca="true" t="shared" si="10" ref="E32:X32">E31/E30</f>
        <v>0.4</v>
      </c>
      <c r="F32" s="33">
        <f t="shared" si="10"/>
        <v>0.7615384615384615</v>
      </c>
      <c r="G32" s="33" t="e">
        <f t="shared" si="10"/>
        <v>#DIV/0!</v>
      </c>
      <c r="H32" s="33" t="e">
        <f t="shared" si="10"/>
        <v>#DIV/0!</v>
      </c>
      <c r="I32" s="33" t="e">
        <f t="shared" si="10"/>
        <v>#DIV/0!</v>
      </c>
      <c r="J32" s="33" t="e">
        <f t="shared" si="10"/>
        <v>#DIV/0!</v>
      </c>
      <c r="K32" s="33">
        <f t="shared" si="10"/>
        <v>1</v>
      </c>
      <c r="L32" s="33" t="e">
        <f t="shared" si="10"/>
        <v>#DIV/0!</v>
      </c>
      <c r="M32" s="33" t="e">
        <f t="shared" si="10"/>
        <v>#DIV/0!</v>
      </c>
      <c r="N32" s="33" t="e">
        <f t="shared" si="10"/>
        <v>#DIV/0!</v>
      </c>
      <c r="O32" s="33">
        <f t="shared" si="10"/>
        <v>0.3333333333333333</v>
      </c>
      <c r="P32" s="33">
        <f t="shared" si="10"/>
        <v>1</v>
      </c>
      <c r="Q32" s="33" t="e">
        <f t="shared" si="10"/>
        <v>#DIV/0!</v>
      </c>
      <c r="R32" s="33">
        <f t="shared" si="10"/>
        <v>0.3142857142857143</v>
      </c>
      <c r="S32" s="33" t="e">
        <f t="shared" si="10"/>
        <v>#DIV/0!</v>
      </c>
      <c r="T32" s="33">
        <f t="shared" si="10"/>
        <v>1</v>
      </c>
      <c r="U32" s="33" t="e">
        <f t="shared" si="10"/>
        <v>#DIV/0!</v>
      </c>
      <c r="V32" s="33">
        <f t="shared" si="10"/>
        <v>1</v>
      </c>
      <c r="W32" s="33">
        <f t="shared" si="10"/>
        <v>1</v>
      </c>
      <c r="X32" s="33">
        <f t="shared" si="10"/>
        <v>1</v>
      </c>
    </row>
    <row r="33" spans="1:24" s="7" customFormat="1" ht="24.75" customHeight="1" hidden="1">
      <c r="A33" s="48" t="s">
        <v>52</v>
      </c>
      <c r="B33" s="49">
        <v>0</v>
      </c>
      <c r="C33" s="21">
        <f>SUM(D33:X33)</f>
        <v>3052</v>
      </c>
      <c r="D33" s="50"/>
      <c r="E33" s="50">
        <v>20</v>
      </c>
      <c r="F33" s="50">
        <v>50</v>
      </c>
      <c r="G33" s="50"/>
      <c r="H33" s="50"/>
      <c r="I33" s="50"/>
      <c r="J33" s="50"/>
      <c r="K33" s="50">
        <v>614</v>
      </c>
      <c r="L33" s="50">
        <v>20</v>
      </c>
      <c r="M33" s="50"/>
      <c r="N33" s="50"/>
      <c r="O33" s="50">
        <v>30</v>
      </c>
      <c r="P33" s="50">
        <v>620</v>
      </c>
      <c r="Q33" s="50"/>
      <c r="R33" s="50">
        <v>1000</v>
      </c>
      <c r="S33" s="50"/>
      <c r="T33" s="50"/>
      <c r="U33" s="50"/>
      <c r="V33" s="50">
        <v>70</v>
      </c>
      <c r="W33" s="50">
        <v>503</v>
      </c>
      <c r="X33" s="50">
        <v>125</v>
      </c>
    </row>
    <row r="34" spans="1:25" s="6" customFormat="1" ht="30.75" customHeight="1" hidden="1">
      <c r="A34" s="55" t="s">
        <v>56</v>
      </c>
      <c r="B34" s="59">
        <v>0</v>
      </c>
      <c r="C34" s="17">
        <f>SUM(D34:X34)</f>
        <v>1594</v>
      </c>
      <c r="D34" s="18">
        <v>12</v>
      </c>
      <c r="E34" s="18">
        <v>620</v>
      </c>
      <c r="F34" s="19">
        <v>21</v>
      </c>
      <c r="G34" s="18">
        <v>100</v>
      </c>
      <c r="H34" s="18"/>
      <c r="I34" s="18"/>
      <c r="J34" s="18"/>
      <c r="K34" s="18">
        <v>160</v>
      </c>
      <c r="L34" s="18">
        <v>18</v>
      </c>
      <c r="M34" s="18"/>
      <c r="N34" s="18"/>
      <c r="O34" s="18">
        <v>80</v>
      </c>
      <c r="P34" s="18">
        <v>15</v>
      </c>
      <c r="Q34" s="18">
        <v>250</v>
      </c>
      <c r="R34" s="18">
        <v>100</v>
      </c>
      <c r="S34" s="18">
        <v>10</v>
      </c>
      <c r="T34" s="18">
        <v>58</v>
      </c>
      <c r="U34" s="18"/>
      <c r="V34" s="18">
        <v>50</v>
      </c>
      <c r="W34" s="18">
        <v>80</v>
      </c>
      <c r="X34" s="18">
        <v>20</v>
      </c>
      <c r="Y34" s="10"/>
    </row>
    <row r="35" spans="1:25" s="6" customFormat="1" ht="25.5" customHeight="1" hidden="1">
      <c r="A35" s="56" t="s">
        <v>57</v>
      </c>
      <c r="B35" s="59">
        <v>0</v>
      </c>
      <c r="C35" s="21">
        <f>SUM(D35:X35)</f>
        <v>2022.1799999999998</v>
      </c>
      <c r="D35" s="22">
        <v>5</v>
      </c>
      <c r="E35" s="22">
        <v>610</v>
      </c>
      <c r="F35" s="23">
        <v>21</v>
      </c>
      <c r="G35" s="24">
        <v>100</v>
      </c>
      <c r="H35" s="24">
        <v>7.18</v>
      </c>
      <c r="I35" s="24">
        <v>200</v>
      </c>
      <c r="J35" s="24">
        <v>92</v>
      </c>
      <c r="K35" s="24">
        <v>236</v>
      </c>
      <c r="L35" s="24">
        <v>18</v>
      </c>
      <c r="M35" s="24"/>
      <c r="N35" s="24"/>
      <c r="O35" s="24">
        <v>80</v>
      </c>
      <c r="P35" s="24">
        <v>5</v>
      </c>
      <c r="Q35" s="24">
        <v>290</v>
      </c>
      <c r="R35" s="24">
        <v>85</v>
      </c>
      <c r="S35" s="24">
        <v>14</v>
      </c>
      <c r="T35" s="24">
        <v>58</v>
      </c>
      <c r="U35" s="24"/>
      <c r="V35" s="24">
        <v>50</v>
      </c>
      <c r="W35" s="24">
        <v>80</v>
      </c>
      <c r="X35" s="24">
        <v>71</v>
      </c>
      <c r="Y35" s="10"/>
    </row>
    <row r="36" spans="1:25" s="6" customFormat="1" ht="28.5" customHeight="1" hidden="1">
      <c r="A36" s="53" t="s">
        <v>21</v>
      </c>
      <c r="B36" s="26" t="e">
        <f aca="true" t="shared" si="11" ref="B36:X36">B35/B34</f>
        <v>#DIV/0!</v>
      </c>
      <c r="C36" s="26">
        <f t="shared" si="11"/>
        <v>1.2686198243412796</v>
      </c>
      <c r="D36" s="27">
        <f t="shared" si="11"/>
        <v>0.4166666666666667</v>
      </c>
      <c r="E36" s="27">
        <f t="shared" si="11"/>
        <v>0.9838709677419355</v>
      </c>
      <c r="F36" s="27">
        <f t="shared" si="11"/>
        <v>1</v>
      </c>
      <c r="G36" s="27">
        <f t="shared" si="11"/>
        <v>1</v>
      </c>
      <c r="H36" s="27" t="e">
        <f t="shared" si="11"/>
        <v>#DIV/0!</v>
      </c>
      <c r="I36" s="27" t="e">
        <f t="shared" si="11"/>
        <v>#DIV/0!</v>
      </c>
      <c r="J36" s="27" t="e">
        <f t="shared" si="11"/>
        <v>#DIV/0!</v>
      </c>
      <c r="K36" s="27">
        <f t="shared" si="11"/>
        <v>1.475</v>
      </c>
      <c r="L36" s="27">
        <f t="shared" si="11"/>
        <v>1</v>
      </c>
      <c r="M36" s="27" t="e">
        <f t="shared" si="11"/>
        <v>#DIV/0!</v>
      </c>
      <c r="N36" s="27" t="e">
        <f t="shared" si="11"/>
        <v>#DIV/0!</v>
      </c>
      <c r="O36" s="27">
        <f t="shared" si="11"/>
        <v>1</v>
      </c>
      <c r="P36" s="27">
        <f t="shared" si="11"/>
        <v>0.3333333333333333</v>
      </c>
      <c r="Q36" s="27">
        <f t="shared" si="11"/>
        <v>1.16</v>
      </c>
      <c r="R36" s="27">
        <f t="shared" si="11"/>
        <v>0.85</v>
      </c>
      <c r="S36" s="27">
        <f t="shared" si="11"/>
        <v>1.4</v>
      </c>
      <c r="T36" s="27">
        <f t="shared" si="11"/>
        <v>1</v>
      </c>
      <c r="U36" s="27" t="e">
        <f t="shared" si="11"/>
        <v>#DIV/0!</v>
      </c>
      <c r="V36" s="27">
        <f t="shared" si="11"/>
        <v>1</v>
      </c>
      <c r="W36" s="27">
        <f t="shared" si="11"/>
        <v>1</v>
      </c>
      <c r="X36" s="27">
        <f t="shared" si="11"/>
        <v>3.55</v>
      </c>
      <c r="Y36" s="11"/>
    </row>
    <row r="37" spans="1:25" s="6" customFormat="1" ht="28.5" customHeight="1" hidden="1">
      <c r="A37" s="63" t="s">
        <v>76</v>
      </c>
      <c r="B37" s="59">
        <v>0</v>
      </c>
      <c r="C37" s="17">
        <f>SUM(D37:X37)</f>
        <v>1588.1799999999998</v>
      </c>
      <c r="D37" s="75">
        <v>5</v>
      </c>
      <c r="E37" s="75">
        <v>610</v>
      </c>
      <c r="F37" s="75">
        <v>21</v>
      </c>
      <c r="G37" s="76"/>
      <c r="H37" s="76">
        <v>7.18</v>
      </c>
      <c r="I37" s="76"/>
      <c r="J37" s="76">
        <v>92</v>
      </c>
      <c r="K37" s="76">
        <v>236</v>
      </c>
      <c r="L37" s="76">
        <v>18</v>
      </c>
      <c r="M37" s="76"/>
      <c r="N37" s="76"/>
      <c r="O37" s="76">
        <v>80</v>
      </c>
      <c r="P37" s="76">
        <v>5</v>
      </c>
      <c r="Q37" s="76">
        <v>290</v>
      </c>
      <c r="R37" s="76">
        <v>85</v>
      </c>
      <c r="S37" s="76">
        <v>14</v>
      </c>
      <c r="T37" s="76">
        <v>58</v>
      </c>
      <c r="U37" s="76"/>
      <c r="V37" s="76"/>
      <c r="W37" s="76"/>
      <c r="X37" s="76">
        <v>67</v>
      </c>
      <c r="Y37" s="11"/>
    </row>
    <row r="38" spans="1:25" s="6" customFormat="1" ht="30.75" customHeight="1" hidden="1">
      <c r="A38" s="55" t="s">
        <v>58</v>
      </c>
      <c r="B38" s="59">
        <v>0</v>
      </c>
      <c r="C38" s="17">
        <f>SUM(D38:X38)</f>
        <v>148</v>
      </c>
      <c r="D38" s="18"/>
      <c r="E38" s="18"/>
      <c r="F38" s="19">
        <v>3</v>
      </c>
      <c r="G38" s="18"/>
      <c r="H38" s="18"/>
      <c r="I38" s="18"/>
      <c r="J38" s="18"/>
      <c r="K38" s="18">
        <v>20</v>
      </c>
      <c r="L38" s="18"/>
      <c r="M38" s="18"/>
      <c r="N38" s="18"/>
      <c r="O38" s="18"/>
      <c r="P38" s="18"/>
      <c r="Q38" s="18"/>
      <c r="R38" s="18"/>
      <c r="S38" s="18"/>
      <c r="T38" s="18">
        <v>125</v>
      </c>
      <c r="U38" s="18"/>
      <c r="V38" s="18">
        <v>0</v>
      </c>
      <c r="W38" s="18"/>
      <c r="X38" s="18"/>
      <c r="Y38" s="10"/>
    </row>
    <row r="39" spans="1:25" s="6" customFormat="1" ht="25.5" customHeight="1" hidden="1">
      <c r="A39" s="56" t="s">
        <v>59</v>
      </c>
      <c r="B39" s="59">
        <v>0</v>
      </c>
      <c r="C39" s="21">
        <f>SUM(D39:X39)</f>
        <v>138</v>
      </c>
      <c r="D39" s="22"/>
      <c r="E39" s="22"/>
      <c r="F39" s="23">
        <v>3</v>
      </c>
      <c r="G39" s="24"/>
      <c r="H39" s="24"/>
      <c r="I39" s="24"/>
      <c r="J39" s="24"/>
      <c r="K39" s="24">
        <v>10</v>
      </c>
      <c r="L39" s="24"/>
      <c r="M39" s="24"/>
      <c r="N39" s="24"/>
      <c r="O39" s="24"/>
      <c r="P39" s="24"/>
      <c r="Q39" s="24"/>
      <c r="R39" s="24"/>
      <c r="S39" s="24"/>
      <c r="T39" s="24">
        <v>125</v>
      </c>
      <c r="U39" s="24"/>
      <c r="V39" s="24"/>
      <c r="W39" s="24"/>
      <c r="X39" s="24"/>
      <c r="Y39" s="10"/>
    </row>
    <row r="40" spans="1:25" s="6" customFormat="1" ht="28.5" customHeight="1" hidden="1">
      <c r="A40" s="53" t="s">
        <v>21</v>
      </c>
      <c r="B40" s="26" t="e">
        <f>B39/B38</f>
        <v>#DIV/0!</v>
      </c>
      <c r="C40" s="26">
        <f>C39/C38</f>
        <v>0.9324324324324325</v>
      </c>
      <c r="D40" s="27" t="e">
        <f>D39/D38</f>
        <v>#DIV/0!</v>
      </c>
      <c r="E40" s="27"/>
      <c r="F40" s="27">
        <f>F39/F38</f>
        <v>1</v>
      </c>
      <c r="G40" s="27"/>
      <c r="H40" s="27" t="e">
        <f>H39/H38</f>
        <v>#DIV/0!</v>
      </c>
      <c r="I40" s="27" t="e">
        <f>I39/I38</f>
        <v>#DIV/0!</v>
      </c>
      <c r="J40" s="27"/>
      <c r="K40" s="27">
        <f>K39/K38</f>
        <v>0.5</v>
      </c>
      <c r="L40" s="27"/>
      <c r="M40" s="27"/>
      <c r="N40" s="27"/>
      <c r="O40" s="27"/>
      <c r="P40" s="27"/>
      <c r="Q40" s="27"/>
      <c r="R40" s="27"/>
      <c r="S40" s="27"/>
      <c r="T40" s="27">
        <f>T39/T38</f>
        <v>1</v>
      </c>
      <c r="U40" s="27"/>
      <c r="V40" s="27"/>
      <c r="W40" s="27" t="e">
        <f>W39/W38</f>
        <v>#DIV/0!</v>
      </c>
      <c r="X40" s="27"/>
      <c r="Y40" s="11"/>
    </row>
    <row r="41" spans="1:25" s="6" customFormat="1" ht="28.5" customHeight="1" hidden="1">
      <c r="A41" s="63" t="s">
        <v>72</v>
      </c>
      <c r="B41" s="59">
        <v>0</v>
      </c>
      <c r="C41" s="17">
        <f>SUM(D41:X41)</f>
        <v>3</v>
      </c>
      <c r="D41" s="67"/>
      <c r="E41" s="67"/>
      <c r="F41" s="77">
        <v>3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11"/>
    </row>
    <row r="42" spans="1:25" s="6" customFormat="1" ht="28.5" customHeight="1" hidden="1">
      <c r="A42" s="63" t="s">
        <v>73</v>
      </c>
      <c r="B42" s="59">
        <v>0</v>
      </c>
      <c r="C42" s="17">
        <f>SUM(D42:X42)</f>
        <v>3</v>
      </c>
      <c r="D42" s="67"/>
      <c r="E42" s="67"/>
      <c r="F42" s="77">
        <v>3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11"/>
    </row>
    <row r="43" spans="1:25" s="6" customFormat="1" ht="30.75" customHeight="1" hidden="1">
      <c r="A43" s="55" t="s">
        <v>60</v>
      </c>
      <c r="B43" s="59">
        <v>0</v>
      </c>
      <c r="C43" s="17">
        <f>SUM(D43:X43)</f>
        <v>117.5</v>
      </c>
      <c r="D43" s="18"/>
      <c r="E43" s="18">
        <v>5</v>
      </c>
      <c r="F43" s="22">
        <v>18</v>
      </c>
      <c r="G43" s="18">
        <v>2</v>
      </c>
      <c r="H43" s="18"/>
      <c r="I43" s="18"/>
      <c r="J43" s="18"/>
      <c r="K43" s="18">
        <v>22</v>
      </c>
      <c r="L43" s="18"/>
      <c r="M43" s="18"/>
      <c r="N43" s="18"/>
      <c r="O43" s="18">
        <v>1</v>
      </c>
      <c r="P43" s="18"/>
      <c r="Q43" s="18">
        <v>15</v>
      </c>
      <c r="R43" s="18">
        <v>10</v>
      </c>
      <c r="S43" s="18"/>
      <c r="T43" s="18"/>
      <c r="U43" s="18"/>
      <c r="V43" s="62">
        <v>4.5</v>
      </c>
      <c r="W43" s="18">
        <v>40</v>
      </c>
      <c r="X43" s="18"/>
      <c r="Y43" s="10"/>
    </row>
    <row r="44" spans="1:25" s="6" customFormat="1" ht="25.5" customHeight="1" hidden="1">
      <c r="A44" s="56" t="s">
        <v>61</v>
      </c>
      <c r="B44" s="59">
        <v>0</v>
      </c>
      <c r="C44" s="21">
        <f>SUM(D44:X44)</f>
        <v>126.7</v>
      </c>
      <c r="D44" s="58"/>
      <c r="E44" s="22">
        <v>7</v>
      </c>
      <c r="F44" s="22">
        <v>18</v>
      </c>
      <c r="G44" s="24">
        <v>2</v>
      </c>
      <c r="H44" s="24">
        <v>3.7</v>
      </c>
      <c r="I44" s="24"/>
      <c r="J44" s="24"/>
      <c r="K44" s="24">
        <v>21.5</v>
      </c>
      <c r="L44" s="24"/>
      <c r="M44" s="24"/>
      <c r="N44" s="24"/>
      <c r="O44" s="24">
        <v>1</v>
      </c>
      <c r="P44" s="24"/>
      <c r="Q44" s="24">
        <v>19</v>
      </c>
      <c r="R44" s="24">
        <v>10</v>
      </c>
      <c r="S44" s="24"/>
      <c r="T44" s="24"/>
      <c r="U44" s="24"/>
      <c r="V44" s="24">
        <v>4.5</v>
      </c>
      <c r="W44" s="24">
        <v>40</v>
      </c>
      <c r="X44" s="24">
        <v>0</v>
      </c>
      <c r="Y44" s="10"/>
    </row>
    <row r="45" spans="1:25" s="6" customFormat="1" ht="28.5" customHeight="1" hidden="1">
      <c r="A45" s="53" t="s">
        <v>21</v>
      </c>
      <c r="B45" s="26" t="e">
        <f aca="true" t="shared" si="12" ref="B45:O45">B44/B43</f>
        <v>#DIV/0!</v>
      </c>
      <c r="C45" s="26">
        <f t="shared" si="12"/>
        <v>1.0782978723404255</v>
      </c>
      <c r="D45" s="27" t="e">
        <f t="shared" si="12"/>
        <v>#DIV/0!</v>
      </c>
      <c r="E45" s="27">
        <f t="shared" si="12"/>
        <v>1.4</v>
      </c>
      <c r="F45" s="27">
        <f t="shared" si="12"/>
        <v>1</v>
      </c>
      <c r="G45" s="27">
        <f t="shared" si="12"/>
        <v>1</v>
      </c>
      <c r="H45" s="27" t="e">
        <f t="shared" si="12"/>
        <v>#DIV/0!</v>
      </c>
      <c r="I45" s="27" t="e">
        <f t="shared" si="12"/>
        <v>#DIV/0!</v>
      </c>
      <c r="J45" s="27" t="e">
        <f t="shared" si="12"/>
        <v>#DIV/0!</v>
      </c>
      <c r="K45" s="27">
        <f t="shared" si="12"/>
        <v>0.9772727272727273</v>
      </c>
      <c r="L45" s="27" t="e">
        <f t="shared" si="12"/>
        <v>#DIV/0!</v>
      </c>
      <c r="M45" s="27" t="e">
        <f t="shared" si="12"/>
        <v>#DIV/0!</v>
      </c>
      <c r="N45" s="27" t="e">
        <f t="shared" si="12"/>
        <v>#DIV/0!</v>
      </c>
      <c r="O45" s="27">
        <f t="shared" si="12"/>
        <v>1</v>
      </c>
      <c r="P45" s="27"/>
      <c r="Q45" s="27">
        <f>Q44/Q43</f>
        <v>1.2666666666666666</v>
      </c>
      <c r="R45" s="27"/>
      <c r="S45" s="27" t="e">
        <f aca="true" t="shared" si="13" ref="S45:X45">S44/S43</f>
        <v>#DIV/0!</v>
      </c>
      <c r="T45" s="27" t="e">
        <f t="shared" si="13"/>
        <v>#DIV/0!</v>
      </c>
      <c r="U45" s="27" t="e">
        <f t="shared" si="13"/>
        <v>#DIV/0!</v>
      </c>
      <c r="V45" s="27">
        <f t="shared" si="13"/>
        <v>1</v>
      </c>
      <c r="W45" s="27">
        <f t="shared" si="13"/>
        <v>1</v>
      </c>
      <c r="X45" s="27" t="e">
        <f t="shared" si="13"/>
        <v>#DIV/0!</v>
      </c>
      <c r="Y45" s="11"/>
    </row>
    <row r="46" spans="1:25" s="6" customFormat="1" ht="28.5" customHeight="1" hidden="1">
      <c r="A46" s="53" t="s">
        <v>62</v>
      </c>
      <c r="B46" s="21">
        <v>0</v>
      </c>
      <c r="C46" s="21">
        <f aca="true" t="shared" si="14" ref="C46:C60">SUM(D46:X46)</f>
        <v>204</v>
      </c>
      <c r="D46" s="57"/>
      <c r="E46" s="57"/>
      <c r="F46" s="57"/>
      <c r="G46" s="57"/>
      <c r="H46" s="57"/>
      <c r="I46" s="57"/>
      <c r="J46" s="57"/>
      <c r="K46" s="57">
        <v>204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11"/>
    </row>
    <row r="47" spans="1:25" s="6" customFormat="1" ht="28.5" customHeight="1" hidden="1">
      <c r="A47" s="53" t="s">
        <v>63</v>
      </c>
      <c r="B47" s="21">
        <v>0</v>
      </c>
      <c r="C47" s="21">
        <f t="shared" si="14"/>
        <v>0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11"/>
    </row>
    <row r="48" spans="1:25" s="6" customFormat="1" ht="28.5" customHeight="1" hidden="1">
      <c r="A48" s="53" t="s">
        <v>74</v>
      </c>
      <c r="B48" s="21">
        <v>0</v>
      </c>
      <c r="C48" s="21">
        <f t="shared" si="14"/>
        <v>50</v>
      </c>
      <c r="D48" s="57"/>
      <c r="E48" s="57"/>
      <c r="F48" s="57"/>
      <c r="G48" s="57"/>
      <c r="H48" s="57"/>
      <c r="I48" s="57"/>
      <c r="J48" s="57"/>
      <c r="K48" s="57">
        <v>25</v>
      </c>
      <c r="L48" s="57"/>
      <c r="M48" s="57"/>
      <c r="N48" s="57"/>
      <c r="O48" s="57"/>
      <c r="P48" s="57"/>
      <c r="Q48" s="57">
        <v>25</v>
      </c>
      <c r="R48" s="57"/>
      <c r="S48" s="57"/>
      <c r="T48" s="57"/>
      <c r="U48" s="57"/>
      <c r="V48" s="57"/>
      <c r="W48" s="57"/>
      <c r="X48" s="57"/>
      <c r="Y48" s="11"/>
    </row>
    <row r="49" spans="1:25" s="6" customFormat="1" ht="28.5" customHeight="1" hidden="1">
      <c r="A49" s="53" t="s">
        <v>64</v>
      </c>
      <c r="B49" s="21">
        <v>0</v>
      </c>
      <c r="C49" s="21">
        <f t="shared" si="14"/>
        <v>35.3</v>
      </c>
      <c r="D49" s="57"/>
      <c r="E49" s="57"/>
      <c r="F49" s="57"/>
      <c r="G49" s="57"/>
      <c r="H49" s="57">
        <v>0.3</v>
      </c>
      <c r="I49" s="57"/>
      <c r="J49" s="57"/>
      <c r="K49" s="57">
        <v>5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>
        <v>15</v>
      </c>
      <c r="X49" s="57">
        <v>15</v>
      </c>
      <c r="Y49" s="11"/>
    </row>
    <row r="50" spans="1:25" s="6" customFormat="1" ht="28.5" customHeight="1" hidden="1">
      <c r="A50" s="53" t="s">
        <v>67</v>
      </c>
      <c r="B50" s="21">
        <v>0</v>
      </c>
      <c r="C50" s="21">
        <f t="shared" si="14"/>
        <v>28</v>
      </c>
      <c r="D50" s="57"/>
      <c r="E50" s="57"/>
      <c r="F50" s="57"/>
      <c r="G50" s="57"/>
      <c r="H50" s="57"/>
      <c r="I50" s="57"/>
      <c r="J50" s="57"/>
      <c r="K50" s="57">
        <v>2</v>
      </c>
      <c r="L50" s="57"/>
      <c r="M50" s="57"/>
      <c r="N50" s="57"/>
      <c r="O50" s="57">
        <v>1</v>
      </c>
      <c r="P50" s="57"/>
      <c r="Q50" s="57"/>
      <c r="R50" s="57"/>
      <c r="S50" s="57"/>
      <c r="T50" s="57">
        <v>20</v>
      </c>
      <c r="U50" s="57"/>
      <c r="V50" s="57"/>
      <c r="W50" s="57"/>
      <c r="X50" s="57">
        <v>5</v>
      </c>
      <c r="Y50" s="11"/>
    </row>
    <row r="51" spans="1:25" s="6" customFormat="1" ht="28.5" customHeight="1" hidden="1">
      <c r="A51" s="53" t="s">
        <v>65</v>
      </c>
      <c r="B51" s="21">
        <v>0</v>
      </c>
      <c r="C51" s="21">
        <f t="shared" si="14"/>
        <v>0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11"/>
    </row>
    <row r="52" spans="1:24" s="7" customFormat="1" ht="31.5" customHeight="1" hidden="1">
      <c r="A52" s="43" t="s">
        <v>38</v>
      </c>
      <c r="B52" s="21">
        <v>0</v>
      </c>
      <c r="C52" s="21">
        <f t="shared" si="14"/>
        <v>2785</v>
      </c>
      <c r="D52" s="34"/>
      <c r="E52" s="34">
        <v>1500</v>
      </c>
      <c r="F52" s="34">
        <v>100</v>
      </c>
      <c r="G52" s="34"/>
      <c r="H52" s="34"/>
      <c r="I52" s="34"/>
      <c r="J52" s="34"/>
      <c r="K52" s="34">
        <v>500</v>
      </c>
      <c r="L52" s="34"/>
      <c r="M52" s="34"/>
      <c r="N52" s="34"/>
      <c r="O52" s="34">
        <v>320</v>
      </c>
      <c r="P52" s="34"/>
      <c r="Q52" s="34"/>
      <c r="R52" s="34"/>
      <c r="S52" s="34"/>
      <c r="T52" s="34">
        <v>250</v>
      </c>
      <c r="U52" s="34"/>
      <c r="V52" s="34">
        <v>80</v>
      </c>
      <c r="W52" s="34"/>
      <c r="X52" s="34">
        <v>35</v>
      </c>
    </row>
    <row r="53" spans="1:24" s="7" customFormat="1" ht="26.25" customHeight="1" hidden="1">
      <c r="A53" s="25" t="s">
        <v>32</v>
      </c>
      <c r="B53" s="21">
        <v>0</v>
      </c>
      <c r="C53" s="21">
        <f t="shared" si="14"/>
        <v>2601</v>
      </c>
      <c r="D53" s="34"/>
      <c r="E53" s="34">
        <v>1000</v>
      </c>
      <c r="F53" s="34">
        <v>100</v>
      </c>
      <c r="G53" s="34"/>
      <c r="H53" s="34"/>
      <c r="I53" s="34"/>
      <c r="J53" s="34"/>
      <c r="K53" s="34">
        <v>500</v>
      </c>
      <c r="L53" s="34">
        <v>20</v>
      </c>
      <c r="M53" s="34"/>
      <c r="N53" s="34"/>
      <c r="O53" s="34">
        <v>305</v>
      </c>
      <c r="P53" s="34"/>
      <c r="Q53" s="34"/>
      <c r="R53" s="34">
        <v>250</v>
      </c>
      <c r="S53" s="34"/>
      <c r="T53" s="34">
        <v>250</v>
      </c>
      <c r="U53" s="34"/>
      <c r="V53" s="34">
        <v>80</v>
      </c>
      <c r="W53" s="34">
        <v>61</v>
      </c>
      <c r="X53" s="34">
        <v>35</v>
      </c>
    </row>
    <row r="54" spans="1:24" s="7" customFormat="1" ht="20.25" customHeight="1" hidden="1">
      <c r="A54" s="36" t="s">
        <v>45</v>
      </c>
      <c r="B54" s="21">
        <v>0</v>
      </c>
      <c r="C54" s="21" t="e">
        <f t="shared" si="14"/>
        <v>#DIV/0!</v>
      </c>
      <c r="D54" s="52" t="e">
        <f>D53/D52</f>
        <v>#DIV/0!</v>
      </c>
      <c r="E54" s="52">
        <f>E53/E52</f>
        <v>0.6666666666666666</v>
      </c>
      <c r="F54" s="52">
        <f>F53/F52</f>
        <v>1</v>
      </c>
      <c r="G54" s="52" t="e">
        <f aca="true" t="shared" si="15" ref="G54:X54">G53/G52</f>
        <v>#DIV/0!</v>
      </c>
      <c r="H54" s="52" t="e">
        <f t="shared" si="15"/>
        <v>#DIV/0!</v>
      </c>
      <c r="I54" s="52" t="e">
        <f t="shared" si="15"/>
        <v>#DIV/0!</v>
      </c>
      <c r="J54" s="52" t="e">
        <f t="shared" si="15"/>
        <v>#DIV/0!</v>
      </c>
      <c r="K54" s="52">
        <f t="shared" si="15"/>
        <v>1</v>
      </c>
      <c r="L54" s="52" t="e">
        <f t="shared" si="15"/>
        <v>#DIV/0!</v>
      </c>
      <c r="M54" s="52" t="e">
        <f t="shared" si="15"/>
        <v>#DIV/0!</v>
      </c>
      <c r="N54" s="52" t="e">
        <f t="shared" si="15"/>
        <v>#DIV/0!</v>
      </c>
      <c r="O54" s="52">
        <f t="shared" si="15"/>
        <v>0.953125</v>
      </c>
      <c r="P54" s="52"/>
      <c r="Q54" s="52" t="e">
        <f t="shared" si="15"/>
        <v>#DIV/0!</v>
      </c>
      <c r="R54" s="52" t="e">
        <f t="shared" si="15"/>
        <v>#DIV/0!</v>
      </c>
      <c r="S54" s="52" t="e">
        <f>S53/S52</f>
        <v>#DIV/0!</v>
      </c>
      <c r="T54" s="52">
        <f>T53/T52</f>
        <v>1</v>
      </c>
      <c r="U54" s="52" t="e">
        <f t="shared" si="15"/>
        <v>#DIV/0!</v>
      </c>
      <c r="V54" s="52">
        <f t="shared" si="15"/>
        <v>1</v>
      </c>
      <c r="W54" s="52" t="e">
        <f t="shared" si="15"/>
        <v>#DIV/0!</v>
      </c>
      <c r="X54" s="52">
        <f t="shared" si="15"/>
        <v>1</v>
      </c>
    </row>
    <row r="55" spans="1:24" s="7" customFormat="1" ht="42.75" customHeight="1" hidden="1">
      <c r="A55" s="44" t="s">
        <v>33</v>
      </c>
      <c r="B55" s="21">
        <v>0</v>
      </c>
      <c r="C55" s="21">
        <f t="shared" si="14"/>
        <v>878</v>
      </c>
      <c r="D55" s="34"/>
      <c r="E55" s="34">
        <v>120</v>
      </c>
      <c r="F55" s="34">
        <v>100</v>
      </c>
      <c r="G55" s="34"/>
      <c r="H55" s="34"/>
      <c r="I55" s="34"/>
      <c r="J55" s="34"/>
      <c r="K55" s="34">
        <v>200</v>
      </c>
      <c r="L55" s="34"/>
      <c r="M55" s="34"/>
      <c r="N55" s="34"/>
      <c r="O55" s="34"/>
      <c r="P55" s="34">
        <v>300</v>
      </c>
      <c r="Q55" s="34"/>
      <c r="R55" s="34"/>
      <c r="S55" s="34"/>
      <c r="T55" s="34"/>
      <c r="U55" s="34"/>
      <c r="V55" s="34"/>
      <c r="W55" s="34"/>
      <c r="X55" s="34">
        <v>158</v>
      </c>
    </row>
    <row r="56" spans="1:24" s="7" customFormat="1" ht="31.5" customHeight="1" hidden="1">
      <c r="A56" s="36" t="s">
        <v>31</v>
      </c>
      <c r="B56" s="21">
        <v>0</v>
      </c>
      <c r="C56" s="21">
        <f t="shared" si="14"/>
        <v>783</v>
      </c>
      <c r="D56" s="34"/>
      <c r="E56" s="34"/>
      <c r="F56" s="34">
        <v>100</v>
      </c>
      <c r="G56" s="34"/>
      <c r="H56" s="34"/>
      <c r="I56" s="34"/>
      <c r="J56" s="34"/>
      <c r="K56" s="34">
        <v>15</v>
      </c>
      <c r="L56" s="34"/>
      <c r="M56" s="34"/>
      <c r="N56" s="34"/>
      <c r="O56" s="34">
        <v>103</v>
      </c>
      <c r="P56" s="34"/>
      <c r="Q56" s="34">
        <v>150</v>
      </c>
      <c r="R56" s="34">
        <v>200</v>
      </c>
      <c r="S56" s="34"/>
      <c r="T56" s="34">
        <v>94</v>
      </c>
      <c r="U56" s="34"/>
      <c r="V56" s="34">
        <v>1</v>
      </c>
      <c r="W56" s="34">
        <v>40</v>
      </c>
      <c r="X56" s="34">
        <v>80</v>
      </c>
    </row>
    <row r="57" spans="1:24" s="7" customFormat="1" ht="21.75" customHeight="1" hidden="1">
      <c r="A57" s="36" t="s">
        <v>46</v>
      </c>
      <c r="B57" s="21">
        <v>0</v>
      </c>
      <c r="C57" s="21" t="e">
        <f t="shared" si="14"/>
        <v>#DIV/0!</v>
      </c>
      <c r="D57" s="33" t="e">
        <f aca="true" t="shared" si="16" ref="D57:X57">D56/D55</f>
        <v>#DIV/0!</v>
      </c>
      <c r="E57" s="33">
        <f t="shared" si="16"/>
        <v>0</v>
      </c>
      <c r="F57" s="33">
        <f t="shared" si="16"/>
        <v>1</v>
      </c>
      <c r="G57" s="33" t="e">
        <f t="shared" si="16"/>
        <v>#DIV/0!</v>
      </c>
      <c r="H57" s="33" t="e">
        <f t="shared" si="16"/>
        <v>#DIV/0!</v>
      </c>
      <c r="I57" s="33" t="e">
        <f t="shared" si="16"/>
        <v>#DIV/0!</v>
      </c>
      <c r="J57" s="33" t="e">
        <f t="shared" si="16"/>
        <v>#DIV/0!</v>
      </c>
      <c r="K57" s="33">
        <f t="shared" si="16"/>
        <v>0.075</v>
      </c>
      <c r="L57" s="33" t="e">
        <f t="shared" si="16"/>
        <v>#DIV/0!</v>
      </c>
      <c r="M57" s="33" t="e">
        <f t="shared" si="16"/>
        <v>#DIV/0!</v>
      </c>
      <c r="N57" s="33" t="e">
        <f t="shared" si="16"/>
        <v>#DIV/0!</v>
      </c>
      <c r="O57" s="33" t="e">
        <f t="shared" si="16"/>
        <v>#DIV/0!</v>
      </c>
      <c r="P57" s="33">
        <f t="shared" si="16"/>
        <v>0</v>
      </c>
      <c r="Q57" s="33" t="e">
        <f t="shared" si="16"/>
        <v>#DIV/0!</v>
      </c>
      <c r="R57" s="33" t="e">
        <f t="shared" si="16"/>
        <v>#DIV/0!</v>
      </c>
      <c r="S57" s="33" t="e">
        <f t="shared" si="16"/>
        <v>#DIV/0!</v>
      </c>
      <c r="T57" s="33" t="e">
        <f t="shared" si="16"/>
        <v>#DIV/0!</v>
      </c>
      <c r="U57" s="33" t="e">
        <f t="shared" si="16"/>
        <v>#DIV/0!</v>
      </c>
      <c r="V57" s="33" t="e">
        <f t="shared" si="16"/>
        <v>#DIV/0!</v>
      </c>
      <c r="W57" s="33" t="e">
        <f t="shared" si="16"/>
        <v>#DIV/0!</v>
      </c>
      <c r="X57" s="33">
        <f t="shared" si="16"/>
        <v>0.5063291139240507</v>
      </c>
    </row>
    <row r="58" spans="1:24" s="7" customFormat="1" ht="27.75" customHeight="1" hidden="1">
      <c r="A58" s="16" t="s">
        <v>70</v>
      </c>
      <c r="B58" s="21">
        <v>0</v>
      </c>
      <c r="C58" s="21">
        <f t="shared" si="14"/>
        <v>0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7" customFormat="1" ht="27.75" customHeight="1" hidden="1">
      <c r="A59" s="20" t="s">
        <v>71</v>
      </c>
      <c r="B59" s="21">
        <v>0</v>
      </c>
      <c r="C59" s="21">
        <f t="shared" si="14"/>
        <v>0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7" customFormat="1" ht="27.75" customHeight="1" hidden="1">
      <c r="A60" s="36" t="s">
        <v>21</v>
      </c>
      <c r="B60" s="26" t="e">
        <f>B59/B58</f>
        <v>#DIV/0!</v>
      </c>
      <c r="C60" s="21">
        <f t="shared" si="14"/>
        <v>0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s="7" customFormat="1" ht="48" customHeight="1">
      <c r="A61" s="16" t="s">
        <v>96</v>
      </c>
      <c r="B61" s="84">
        <v>18861</v>
      </c>
      <c r="C61" s="84">
        <f>SUM(D61:X61)</f>
        <v>19824</v>
      </c>
      <c r="D61" s="83">
        <v>51</v>
      </c>
      <c r="E61" s="83">
        <v>1228</v>
      </c>
      <c r="F61" s="83">
        <v>892</v>
      </c>
      <c r="G61" s="83">
        <v>210</v>
      </c>
      <c r="H61" s="83">
        <v>29</v>
      </c>
      <c r="I61" s="83">
        <v>939</v>
      </c>
      <c r="J61" s="83">
        <v>2176</v>
      </c>
      <c r="K61" s="83">
        <v>1302</v>
      </c>
      <c r="L61" s="83">
        <v>1001</v>
      </c>
      <c r="M61" s="83">
        <v>0</v>
      </c>
      <c r="N61" s="83">
        <v>214</v>
      </c>
      <c r="O61" s="83">
        <v>1293</v>
      </c>
      <c r="P61" s="83">
        <v>913</v>
      </c>
      <c r="Q61" s="83">
        <v>2526</v>
      </c>
      <c r="R61" s="83">
        <v>1033</v>
      </c>
      <c r="S61" s="83">
        <v>832</v>
      </c>
      <c r="T61" s="83">
        <v>1954</v>
      </c>
      <c r="U61" s="83">
        <v>37</v>
      </c>
      <c r="V61" s="83">
        <v>81</v>
      </c>
      <c r="W61" s="83">
        <v>1563</v>
      </c>
      <c r="X61" s="83">
        <v>1550</v>
      </c>
    </row>
    <row r="62" spans="1:24" s="7" customFormat="1" ht="54" customHeight="1">
      <c r="A62" s="20" t="s">
        <v>97</v>
      </c>
      <c r="B62" s="21"/>
      <c r="C62" s="21">
        <f aca="true" t="shared" si="17" ref="C62:C75">SUM(D62:X62)</f>
        <v>3150</v>
      </c>
      <c r="D62" s="57"/>
      <c r="E62" s="57">
        <v>110</v>
      </c>
      <c r="F62" s="57"/>
      <c r="G62" s="57"/>
      <c r="H62" s="57"/>
      <c r="I62" s="57">
        <v>185</v>
      </c>
      <c r="J62" s="57">
        <v>808</v>
      </c>
      <c r="K62" s="57">
        <v>762</v>
      </c>
      <c r="L62" s="57"/>
      <c r="M62" s="57"/>
      <c r="N62" s="57"/>
      <c r="O62" s="57"/>
      <c r="P62" s="57"/>
      <c r="Q62" s="57">
        <v>635</v>
      </c>
      <c r="R62" s="57">
        <v>420</v>
      </c>
      <c r="S62" s="57"/>
      <c r="T62" s="57"/>
      <c r="U62" s="57"/>
      <c r="V62" s="57"/>
      <c r="W62" s="57"/>
      <c r="X62" s="57">
        <v>230</v>
      </c>
    </row>
    <row r="63" spans="1:24" s="7" customFormat="1" ht="27" customHeight="1">
      <c r="A63" s="36" t="s">
        <v>21</v>
      </c>
      <c r="B63" s="26">
        <f>B62/B61</f>
        <v>0</v>
      </c>
      <c r="C63" s="26">
        <f>C62/C61</f>
        <v>0.15889830508474576</v>
      </c>
      <c r="D63" s="27">
        <f>D62/D61</f>
        <v>0</v>
      </c>
      <c r="E63" s="27">
        <f aca="true" t="shared" si="18" ref="E63:X63">E62/E61</f>
        <v>0.08957654723127036</v>
      </c>
      <c r="F63" s="27">
        <f t="shared" si="18"/>
        <v>0</v>
      </c>
      <c r="G63" s="27">
        <f t="shared" si="18"/>
        <v>0</v>
      </c>
      <c r="H63" s="27">
        <f t="shared" si="18"/>
        <v>0</v>
      </c>
      <c r="I63" s="27">
        <f t="shared" si="18"/>
        <v>0.19701810436634717</v>
      </c>
      <c r="J63" s="27">
        <f t="shared" si="18"/>
        <v>0.3713235294117647</v>
      </c>
      <c r="K63" s="27">
        <f t="shared" si="18"/>
        <v>0.5852534562211982</v>
      </c>
      <c r="L63" s="27">
        <f t="shared" si="18"/>
        <v>0</v>
      </c>
      <c r="M63" s="27" t="e">
        <f t="shared" si="18"/>
        <v>#DIV/0!</v>
      </c>
      <c r="N63" s="27">
        <f t="shared" si="18"/>
        <v>0</v>
      </c>
      <c r="O63" s="27">
        <f t="shared" si="18"/>
        <v>0</v>
      </c>
      <c r="P63" s="27">
        <f t="shared" si="18"/>
        <v>0</v>
      </c>
      <c r="Q63" s="27">
        <f t="shared" si="18"/>
        <v>0.25138558986539983</v>
      </c>
      <c r="R63" s="27">
        <f t="shared" si="18"/>
        <v>0.40658276863504356</v>
      </c>
      <c r="S63" s="27">
        <f t="shared" si="18"/>
        <v>0</v>
      </c>
      <c r="T63" s="27">
        <f t="shared" si="18"/>
        <v>0</v>
      </c>
      <c r="U63" s="27">
        <f t="shared" si="18"/>
        <v>0</v>
      </c>
      <c r="V63" s="27">
        <f t="shared" si="18"/>
        <v>0</v>
      </c>
      <c r="W63" s="27">
        <f t="shared" si="18"/>
        <v>0</v>
      </c>
      <c r="X63" s="27">
        <f t="shared" si="18"/>
        <v>0.14838709677419354</v>
      </c>
    </row>
    <row r="64" spans="1:24" s="7" customFormat="1" ht="27" customHeight="1">
      <c r="A64" s="16" t="s">
        <v>98</v>
      </c>
      <c r="B64" s="82"/>
      <c r="C64" s="22">
        <f t="shared" si="17"/>
        <v>1714</v>
      </c>
      <c r="D64" s="57"/>
      <c r="E64" s="57">
        <v>60</v>
      </c>
      <c r="F64" s="57"/>
      <c r="G64" s="57"/>
      <c r="H64" s="57"/>
      <c r="I64" s="57">
        <v>172</v>
      </c>
      <c r="J64" s="57">
        <v>468</v>
      </c>
      <c r="K64" s="57">
        <v>421</v>
      </c>
      <c r="L64" s="57"/>
      <c r="M64" s="57"/>
      <c r="N64" s="57"/>
      <c r="O64" s="57"/>
      <c r="P64" s="57"/>
      <c r="Q64" s="57">
        <v>253</v>
      </c>
      <c r="R64" s="57">
        <v>140</v>
      </c>
      <c r="S64" s="57"/>
      <c r="T64" s="57"/>
      <c r="U64" s="57"/>
      <c r="V64" s="57"/>
      <c r="W64" s="57"/>
      <c r="X64" s="57">
        <v>200</v>
      </c>
    </row>
    <row r="65" spans="1:24" s="7" customFormat="1" ht="27" customHeight="1">
      <c r="A65" s="16" t="s">
        <v>99</v>
      </c>
      <c r="B65" s="82"/>
      <c r="C65" s="22">
        <f t="shared" si="17"/>
        <v>846</v>
      </c>
      <c r="D65" s="57"/>
      <c r="E65" s="57"/>
      <c r="F65" s="57"/>
      <c r="G65" s="57"/>
      <c r="H65" s="57"/>
      <c r="I65" s="57">
        <v>13</v>
      </c>
      <c r="J65" s="57">
        <v>340</v>
      </c>
      <c r="K65" s="57">
        <v>155</v>
      </c>
      <c r="L65" s="57"/>
      <c r="M65" s="57"/>
      <c r="N65" s="57"/>
      <c r="O65" s="57"/>
      <c r="P65" s="57"/>
      <c r="Q65" s="57">
        <v>268</v>
      </c>
      <c r="R65" s="57">
        <v>70</v>
      </c>
      <c r="S65" s="57"/>
      <c r="T65" s="57"/>
      <c r="U65" s="57"/>
      <c r="V65" s="57"/>
      <c r="W65" s="57"/>
      <c r="X65" s="57"/>
    </row>
    <row r="66" spans="1:24" s="7" customFormat="1" ht="27" customHeight="1">
      <c r="A66" s="16" t="s">
        <v>100</v>
      </c>
      <c r="B66" s="82"/>
      <c r="C66" s="22">
        <f t="shared" si="17"/>
        <v>0</v>
      </c>
      <c r="D66" s="57"/>
      <c r="E66" s="57"/>
      <c r="F66" s="57"/>
      <c r="G66" s="57"/>
      <c r="H66" s="57"/>
      <c r="I66" s="57"/>
      <c r="J66" s="57"/>
      <c r="K66" s="94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</row>
    <row r="67" spans="1:24" s="7" customFormat="1" ht="47.25" customHeight="1">
      <c r="A67" s="20" t="s">
        <v>101</v>
      </c>
      <c r="B67" s="82"/>
      <c r="C67" s="21">
        <f t="shared" si="17"/>
        <v>3038</v>
      </c>
      <c r="D67" s="57"/>
      <c r="E67" s="57">
        <v>110</v>
      </c>
      <c r="F67" s="57"/>
      <c r="G67" s="57"/>
      <c r="H67" s="57"/>
      <c r="I67" s="57">
        <v>185</v>
      </c>
      <c r="J67" s="57">
        <v>808</v>
      </c>
      <c r="K67" s="57">
        <v>650</v>
      </c>
      <c r="L67" s="57"/>
      <c r="M67" s="57"/>
      <c r="N67" s="57"/>
      <c r="O67" s="57"/>
      <c r="P67" s="57"/>
      <c r="Q67" s="57">
        <v>635</v>
      </c>
      <c r="R67" s="57">
        <v>420</v>
      </c>
      <c r="S67" s="57"/>
      <c r="T67" s="57"/>
      <c r="U67" s="57"/>
      <c r="V67" s="57"/>
      <c r="W67" s="57"/>
      <c r="X67" s="57">
        <v>230</v>
      </c>
    </row>
    <row r="68" spans="1:24" s="7" customFormat="1" ht="27" customHeight="1">
      <c r="A68" s="36" t="s">
        <v>102</v>
      </c>
      <c r="B68" s="82"/>
      <c r="C68" s="26">
        <f>C67/C62</f>
        <v>0.9644444444444444</v>
      </c>
      <c r="D68" s="27" t="e">
        <f>D67/D62</f>
        <v>#DIV/0!</v>
      </c>
      <c r="E68" s="27">
        <f aca="true" t="shared" si="19" ref="E68:X68">E67/E62</f>
        <v>1</v>
      </c>
      <c r="F68" s="27" t="e">
        <f t="shared" si="19"/>
        <v>#DIV/0!</v>
      </c>
      <c r="G68" s="27" t="e">
        <f t="shared" si="19"/>
        <v>#DIV/0!</v>
      </c>
      <c r="H68" s="27" t="e">
        <f t="shared" si="19"/>
        <v>#DIV/0!</v>
      </c>
      <c r="I68" s="27">
        <f t="shared" si="19"/>
        <v>1</v>
      </c>
      <c r="J68" s="27">
        <f t="shared" si="19"/>
        <v>1</v>
      </c>
      <c r="K68" s="27">
        <f t="shared" si="19"/>
        <v>0.8530183727034121</v>
      </c>
      <c r="L68" s="27" t="e">
        <f t="shared" si="19"/>
        <v>#DIV/0!</v>
      </c>
      <c r="M68" s="27" t="e">
        <f t="shared" si="19"/>
        <v>#DIV/0!</v>
      </c>
      <c r="N68" s="27" t="e">
        <f t="shared" si="19"/>
        <v>#DIV/0!</v>
      </c>
      <c r="O68" s="27" t="e">
        <f t="shared" si="19"/>
        <v>#DIV/0!</v>
      </c>
      <c r="P68" s="27" t="e">
        <f t="shared" si="19"/>
        <v>#DIV/0!</v>
      </c>
      <c r="Q68" s="27">
        <f>R67/R62</f>
        <v>1</v>
      </c>
      <c r="R68" s="27" t="e">
        <f>S67/S62</f>
        <v>#DIV/0!</v>
      </c>
      <c r="S68" s="27" t="e">
        <f t="shared" si="19"/>
        <v>#DIV/0!</v>
      </c>
      <c r="T68" s="27" t="e">
        <f t="shared" si="19"/>
        <v>#DIV/0!</v>
      </c>
      <c r="U68" s="27" t="e">
        <f t="shared" si="19"/>
        <v>#DIV/0!</v>
      </c>
      <c r="V68" s="27" t="e">
        <f t="shared" si="19"/>
        <v>#DIV/0!</v>
      </c>
      <c r="W68" s="27" t="e">
        <f t="shared" si="19"/>
        <v>#DIV/0!</v>
      </c>
      <c r="X68" s="27">
        <f t="shared" si="19"/>
        <v>1</v>
      </c>
    </row>
    <row r="69" spans="1:24" s="7" customFormat="1" ht="27" customHeight="1">
      <c r="A69" s="16" t="s">
        <v>98</v>
      </c>
      <c r="B69" s="82"/>
      <c r="C69" s="22">
        <f t="shared" si="17"/>
        <v>1714</v>
      </c>
      <c r="D69" s="57"/>
      <c r="E69" s="57">
        <v>60</v>
      </c>
      <c r="F69" s="57"/>
      <c r="G69" s="57"/>
      <c r="H69" s="57"/>
      <c r="I69" s="57">
        <v>172</v>
      </c>
      <c r="J69" s="57">
        <v>468</v>
      </c>
      <c r="K69" s="57">
        <v>421</v>
      </c>
      <c r="L69" s="57"/>
      <c r="M69" s="57"/>
      <c r="N69" s="57"/>
      <c r="O69" s="57"/>
      <c r="P69" s="57"/>
      <c r="Q69" s="57">
        <v>253</v>
      </c>
      <c r="R69" s="57">
        <v>140</v>
      </c>
      <c r="S69" s="57"/>
      <c r="T69" s="57"/>
      <c r="U69" s="57"/>
      <c r="V69" s="57"/>
      <c r="W69" s="57"/>
      <c r="X69" s="57">
        <v>200</v>
      </c>
    </row>
    <row r="70" spans="1:24" s="7" customFormat="1" ht="27" customHeight="1">
      <c r="A70" s="16" t="s">
        <v>99</v>
      </c>
      <c r="B70" s="82"/>
      <c r="C70" s="22">
        <f t="shared" si="17"/>
        <v>811</v>
      </c>
      <c r="D70" s="57"/>
      <c r="E70" s="57"/>
      <c r="F70" s="57"/>
      <c r="G70" s="57"/>
      <c r="H70" s="57"/>
      <c r="I70" s="57">
        <v>13</v>
      </c>
      <c r="J70" s="57">
        <v>340</v>
      </c>
      <c r="K70" s="57">
        <v>120</v>
      </c>
      <c r="L70" s="57"/>
      <c r="M70" s="57"/>
      <c r="N70" s="57"/>
      <c r="O70" s="57"/>
      <c r="P70" s="57"/>
      <c r="Q70" s="57">
        <v>268</v>
      </c>
      <c r="R70" s="57">
        <v>70</v>
      </c>
      <c r="S70" s="57"/>
      <c r="T70" s="57"/>
      <c r="U70" s="57"/>
      <c r="V70" s="57"/>
      <c r="W70" s="57"/>
      <c r="X70" s="57"/>
    </row>
    <row r="71" spans="1:24" s="7" customFormat="1" ht="27" customHeight="1">
      <c r="A71" s="16" t="s">
        <v>100</v>
      </c>
      <c r="B71" s="82"/>
      <c r="C71" s="22">
        <f t="shared" si="17"/>
        <v>0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</row>
    <row r="72" spans="1:24" s="7" customFormat="1" ht="45.75" customHeight="1">
      <c r="A72" s="20" t="s">
        <v>103</v>
      </c>
      <c r="B72" s="82"/>
      <c r="C72" s="21">
        <f t="shared" si="17"/>
        <v>6679</v>
      </c>
      <c r="D72" s="57"/>
      <c r="E72" s="57">
        <v>187</v>
      </c>
      <c r="F72" s="57"/>
      <c r="G72" s="57"/>
      <c r="H72" s="57"/>
      <c r="I72" s="57">
        <v>374</v>
      </c>
      <c r="J72" s="57">
        <v>1752</v>
      </c>
      <c r="K72" s="57">
        <v>1596</v>
      </c>
      <c r="L72" s="57"/>
      <c r="M72" s="57"/>
      <c r="N72" s="57"/>
      <c r="O72" s="57"/>
      <c r="P72" s="57"/>
      <c r="Q72" s="57">
        <v>1270</v>
      </c>
      <c r="R72" s="57">
        <v>1075</v>
      </c>
      <c r="S72" s="57"/>
      <c r="T72" s="57"/>
      <c r="U72" s="57"/>
      <c r="V72" s="57"/>
      <c r="W72" s="57"/>
      <c r="X72" s="57">
        <v>425</v>
      </c>
    </row>
    <row r="73" spans="1:24" s="7" customFormat="1" ht="27" customHeight="1">
      <c r="A73" s="16" t="s">
        <v>106</v>
      </c>
      <c r="B73" s="82"/>
      <c r="C73" s="22">
        <f t="shared" si="17"/>
        <v>3840</v>
      </c>
      <c r="D73" s="57"/>
      <c r="E73" s="57">
        <v>114</v>
      </c>
      <c r="F73" s="57"/>
      <c r="G73" s="57"/>
      <c r="H73" s="57"/>
      <c r="I73" s="57">
        <v>344</v>
      </c>
      <c r="J73" s="57">
        <v>1108</v>
      </c>
      <c r="K73" s="57">
        <v>1066</v>
      </c>
      <c r="L73" s="57"/>
      <c r="M73" s="57"/>
      <c r="N73" s="57"/>
      <c r="O73" s="57"/>
      <c r="P73" s="57"/>
      <c r="Q73" s="57">
        <v>506</v>
      </c>
      <c r="R73" s="57">
        <v>322</v>
      </c>
      <c r="S73" s="57"/>
      <c r="T73" s="57"/>
      <c r="U73" s="57"/>
      <c r="V73" s="57"/>
      <c r="W73" s="57"/>
      <c r="X73" s="57">
        <v>380</v>
      </c>
    </row>
    <row r="74" spans="1:24" s="7" customFormat="1" ht="27" customHeight="1">
      <c r="A74" s="16" t="s">
        <v>104</v>
      </c>
      <c r="B74" s="82"/>
      <c r="C74" s="22">
        <f t="shared" si="17"/>
        <v>1594</v>
      </c>
      <c r="D74" s="57"/>
      <c r="E74" s="57"/>
      <c r="F74" s="57"/>
      <c r="G74" s="57"/>
      <c r="H74" s="57"/>
      <c r="I74" s="57">
        <v>30</v>
      </c>
      <c r="J74" s="57">
        <v>680</v>
      </c>
      <c r="K74" s="57">
        <v>208</v>
      </c>
      <c r="L74" s="57"/>
      <c r="M74" s="57"/>
      <c r="N74" s="57"/>
      <c r="O74" s="57"/>
      <c r="P74" s="57"/>
      <c r="Q74" s="57">
        <v>536</v>
      </c>
      <c r="R74" s="57">
        <v>140</v>
      </c>
      <c r="S74" s="57"/>
      <c r="T74" s="57"/>
      <c r="U74" s="57"/>
      <c r="V74" s="57"/>
      <c r="W74" s="57"/>
      <c r="X74" s="57"/>
    </row>
    <row r="75" spans="1:24" s="7" customFormat="1" ht="27" customHeight="1">
      <c r="A75" s="16" t="s">
        <v>105</v>
      </c>
      <c r="B75" s="82"/>
      <c r="C75" s="22">
        <f t="shared" si="17"/>
        <v>0</v>
      </c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</row>
    <row r="76" spans="1:24" s="7" customFormat="1" ht="27" customHeight="1">
      <c r="A76" s="20" t="s">
        <v>111</v>
      </c>
      <c r="B76" s="82"/>
      <c r="C76" s="91">
        <f>C72/C67*10</f>
        <v>21.98485845951284</v>
      </c>
      <c r="D76" s="58" t="e">
        <f>D72/D67*10</f>
        <v>#DIV/0!</v>
      </c>
      <c r="E76" s="58">
        <f aca="true" t="shared" si="20" ref="E76:X76">E72/E67*10</f>
        <v>17</v>
      </c>
      <c r="F76" s="58" t="e">
        <f t="shared" si="20"/>
        <v>#DIV/0!</v>
      </c>
      <c r="G76" s="58" t="e">
        <f t="shared" si="20"/>
        <v>#DIV/0!</v>
      </c>
      <c r="H76" s="58" t="e">
        <f t="shared" si="20"/>
        <v>#DIV/0!</v>
      </c>
      <c r="I76" s="58">
        <f t="shared" si="20"/>
        <v>20.216216216216214</v>
      </c>
      <c r="J76" s="58">
        <f t="shared" si="20"/>
        <v>21.683168316831683</v>
      </c>
      <c r="K76" s="58">
        <f t="shared" si="20"/>
        <v>24.553846153846152</v>
      </c>
      <c r="L76" s="58" t="e">
        <f t="shared" si="20"/>
        <v>#DIV/0!</v>
      </c>
      <c r="M76" s="58" t="e">
        <f t="shared" si="20"/>
        <v>#DIV/0!</v>
      </c>
      <c r="N76" s="58" t="e">
        <f t="shared" si="20"/>
        <v>#DIV/0!</v>
      </c>
      <c r="O76" s="58" t="e">
        <f t="shared" si="20"/>
        <v>#DIV/0!</v>
      </c>
      <c r="P76" s="58" t="e">
        <f t="shared" si="20"/>
        <v>#DIV/0!</v>
      </c>
      <c r="Q76" s="58">
        <f t="shared" si="20"/>
        <v>20</v>
      </c>
      <c r="R76" s="58">
        <f t="shared" si="20"/>
        <v>25.595238095238095</v>
      </c>
      <c r="S76" s="58" t="e">
        <f t="shared" si="20"/>
        <v>#DIV/0!</v>
      </c>
      <c r="T76" s="58" t="e">
        <f t="shared" si="20"/>
        <v>#DIV/0!</v>
      </c>
      <c r="U76" s="58" t="e">
        <f t="shared" si="20"/>
        <v>#DIV/0!</v>
      </c>
      <c r="V76" s="58" t="e">
        <f t="shared" si="20"/>
        <v>#DIV/0!</v>
      </c>
      <c r="W76" s="58" t="e">
        <f t="shared" si="20"/>
        <v>#DIV/0!</v>
      </c>
      <c r="X76" s="58">
        <f t="shared" si="20"/>
        <v>18.47826086956522</v>
      </c>
    </row>
    <row r="77" spans="1:24" s="7" customFormat="1" ht="27" customHeight="1">
      <c r="A77" s="16" t="s">
        <v>106</v>
      </c>
      <c r="B77" s="82"/>
      <c r="C77" s="58">
        <f aca="true" t="shared" si="21" ref="C77:X79">C73/C69*10</f>
        <v>22.403733955659277</v>
      </c>
      <c r="D77" s="58" t="e">
        <f t="shared" si="21"/>
        <v>#DIV/0!</v>
      </c>
      <c r="E77" s="58">
        <f t="shared" si="21"/>
        <v>19</v>
      </c>
      <c r="F77" s="58" t="e">
        <f t="shared" si="21"/>
        <v>#DIV/0!</v>
      </c>
      <c r="G77" s="58" t="e">
        <f t="shared" si="21"/>
        <v>#DIV/0!</v>
      </c>
      <c r="H77" s="58" t="e">
        <f t="shared" si="21"/>
        <v>#DIV/0!</v>
      </c>
      <c r="I77" s="58">
        <f t="shared" si="21"/>
        <v>20</v>
      </c>
      <c r="J77" s="58">
        <f t="shared" si="21"/>
        <v>23.675213675213676</v>
      </c>
      <c r="K77" s="58">
        <f t="shared" si="21"/>
        <v>25.320665083135392</v>
      </c>
      <c r="L77" s="58" t="e">
        <f t="shared" si="21"/>
        <v>#DIV/0!</v>
      </c>
      <c r="M77" s="58" t="e">
        <f t="shared" si="21"/>
        <v>#DIV/0!</v>
      </c>
      <c r="N77" s="58" t="e">
        <f t="shared" si="21"/>
        <v>#DIV/0!</v>
      </c>
      <c r="O77" s="58" t="e">
        <f t="shared" si="21"/>
        <v>#DIV/0!</v>
      </c>
      <c r="P77" s="58" t="e">
        <f t="shared" si="21"/>
        <v>#DIV/0!</v>
      </c>
      <c r="Q77" s="58">
        <f t="shared" si="21"/>
        <v>20</v>
      </c>
      <c r="R77" s="58">
        <f t="shared" si="21"/>
        <v>23</v>
      </c>
      <c r="S77" s="58" t="e">
        <f t="shared" si="21"/>
        <v>#DIV/0!</v>
      </c>
      <c r="T77" s="58" t="e">
        <f t="shared" si="21"/>
        <v>#DIV/0!</v>
      </c>
      <c r="U77" s="58" t="e">
        <f t="shared" si="21"/>
        <v>#DIV/0!</v>
      </c>
      <c r="V77" s="58" t="e">
        <f t="shared" si="21"/>
        <v>#DIV/0!</v>
      </c>
      <c r="W77" s="58" t="e">
        <f t="shared" si="21"/>
        <v>#DIV/0!</v>
      </c>
      <c r="X77" s="58">
        <f t="shared" si="21"/>
        <v>19</v>
      </c>
    </row>
    <row r="78" spans="1:24" s="7" customFormat="1" ht="27" customHeight="1">
      <c r="A78" s="16" t="s">
        <v>104</v>
      </c>
      <c r="B78" s="82"/>
      <c r="C78" s="58">
        <f t="shared" si="21"/>
        <v>19.65474722564735</v>
      </c>
      <c r="D78" s="58" t="e">
        <f t="shared" si="21"/>
        <v>#DIV/0!</v>
      </c>
      <c r="E78" s="58" t="e">
        <f t="shared" si="21"/>
        <v>#DIV/0!</v>
      </c>
      <c r="F78" s="58" t="e">
        <f t="shared" si="21"/>
        <v>#DIV/0!</v>
      </c>
      <c r="G78" s="58" t="e">
        <f t="shared" si="21"/>
        <v>#DIV/0!</v>
      </c>
      <c r="H78" s="58" t="e">
        <f t="shared" si="21"/>
        <v>#DIV/0!</v>
      </c>
      <c r="I78" s="58">
        <f t="shared" si="21"/>
        <v>23.076923076923073</v>
      </c>
      <c r="J78" s="58">
        <f t="shared" si="21"/>
        <v>20</v>
      </c>
      <c r="K78" s="58">
        <f t="shared" si="21"/>
        <v>17.333333333333336</v>
      </c>
      <c r="L78" s="58" t="e">
        <f t="shared" si="21"/>
        <v>#DIV/0!</v>
      </c>
      <c r="M78" s="58" t="e">
        <f t="shared" si="21"/>
        <v>#DIV/0!</v>
      </c>
      <c r="N78" s="58" t="e">
        <f t="shared" si="21"/>
        <v>#DIV/0!</v>
      </c>
      <c r="O78" s="58" t="e">
        <f t="shared" si="21"/>
        <v>#DIV/0!</v>
      </c>
      <c r="P78" s="58" t="e">
        <f t="shared" si="21"/>
        <v>#DIV/0!</v>
      </c>
      <c r="Q78" s="58">
        <f t="shared" si="21"/>
        <v>20</v>
      </c>
      <c r="R78" s="58">
        <f t="shared" si="21"/>
        <v>20</v>
      </c>
      <c r="S78" s="58" t="e">
        <f t="shared" si="21"/>
        <v>#DIV/0!</v>
      </c>
      <c r="T78" s="58" t="e">
        <f t="shared" si="21"/>
        <v>#DIV/0!</v>
      </c>
      <c r="U78" s="58" t="e">
        <f t="shared" si="21"/>
        <v>#DIV/0!</v>
      </c>
      <c r="V78" s="58" t="e">
        <f t="shared" si="21"/>
        <v>#DIV/0!</v>
      </c>
      <c r="W78" s="58" t="e">
        <f t="shared" si="21"/>
        <v>#DIV/0!</v>
      </c>
      <c r="X78" s="58" t="e">
        <f t="shared" si="21"/>
        <v>#DIV/0!</v>
      </c>
    </row>
    <row r="79" spans="1:24" s="7" customFormat="1" ht="27" customHeight="1">
      <c r="A79" s="16" t="s">
        <v>105</v>
      </c>
      <c r="B79" s="82"/>
      <c r="C79" s="58" t="e">
        <f t="shared" si="21"/>
        <v>#DIV/0!</v>
      </c>
      <c r="D79" s="58" t="e">
        <f t="shared" si="21"/>
        <v>#DIV/0!</v>
      </c>
      <c r="E79" s="58" t="e">
        <f t="shared" si="21"/>
        <v>#DIV/0!</v>
      </c>
      <c r="F79" s="58" t="e">
        <f t="shared" si="21"/>
        <v>#DIV/0!</v>
      </c>
      <c r="G79" s="58" t="e">
        <f t="shared" si="21"/>
        <v>#DIV/0!</v>
      </c>
      <c r="H79" s="58" t="e">
        <f t="shared" si="21"/>
        <v>#DIV/0!</v>
      </c>
      <c r="I79" s="58" t="e">
        <f t="shared" si="21"/>
        <v>#DIV/0!</v>
      </c>
      <c r="J79" s="58" t="e">
        <f t="shared" si="21"/>
        <v>#DIV/0!</v>
      </c>
      <c r="K79" s="58" t="e">
        <f t="shared" si="21"/>
        <v>#DIV/0!</v>
      </c>
      <c r="L79" s="58" t="e">
        <f t="shared" si="21"/>
        <v>#DIV/0!</v>
      </c>
      <c r="M79" s="58" t="e">
        <f t="shared" si="21"/>
        <v>#DIV/0!</v>
      </c>
      <c r="N79" s="58" t="e">
        <f t="shared" si="21"/>
        <v>#DIV/0!</v>
      </c>
      <c r="O79" s="58" t="e">
        <f t="shared" si="21"/>
        <v>#DIV/0!</v>
      </c>
      <c r="P79" s="58" t="e">
        <f t="shared" si="21"/>
        <v>#DIV/0!</v>
      </c>
      <c r="Q79" s="58" t="e">
        <f t="shared" si="21"/>
        <v>#DIV/0!</v>
      </c>
      <c r="R79" s="58" t="e">
        <f t="shared" si="21"/>
        <v>#DIV/0!</v>
      </c>
      <c r="S79" s="58" t="e">
        <f t="shared" si="21"/>
        <v>#DIV/0!</v>
      </c>
      <c r="T79" s="58" t="e">
        <f t="shared" si="21"/>
        <v>#DIV/0!</v>
      </c>
      <c r="U79" s="58" t="e">
        <f t="shared" si="21"/>
        <v>#DIV/0!</v>
      </c>
      <c r="V79" s="58" t="e">
        <f t="shared" si="21"/>
        <v>#DIV/0!</v>
      </c>
      <c r="W79" s="58" t="e">
        <f t="shared" si="21"/>
        <v>#DIV/0!</v>
      </c>
      <c r="X79" s="58" t="e">
        <f t="shared" si="21"/>
        <v>#DIV/0!</v>
      </c>
    </row>
    <row r="80" spans="1:24" s="7" customFormat="1" ht="45.75" customHeight="1">
      <c r="A80" s="36" t="s">
        <v>125</v>
      </c>
      <c r="B80" s="21">
        <v>0</v>
      </c>
      <c r="C80" s="21">
        <f aca="true" t="shared" si="22" ref="C80:C86">SUM(D80:X80)</f>
        <v>720</v>
      </c>
      <c r="D80" s="22"/>
      <c r="E80" s="22"/>
      <c r="F80" s="22"/>
      <c r="G80" s="22"/>
      <c r="H80" s="22"/>
      <c r="I80" s="22"/>
      <c r="J80" s="22">
        <v>440</v>
      </c>
      <c r="K80" s="22">
        <v>180</v>
      </c>
      <c r="L80" s="22"/>
      <c r="M80" s="22"/>
      <c r="N80" s="22"/>
      <c r="O80" s="22"/>
      <c r="P80" s="22"/>
      <c r="Q80" s="22">
        <v>100</v>
      </c>
      <c r="R80" s="22"/>
      <c r="S80" s="22"/>
      <c r="T80" s="22"/>
      <c r="U80" s="22"/>
      <c r="V80" s="22"/>
      <c r="W80" s="22"/>
      <c r="X80" s="22"/>
    </row>
    <row r="81" spans="1:24" s="7" customFormat="1" ht="27" customHeight="1">
      <c r="A81" s="36" t="s">
        <v>106</v>
      </c>
      <c r="B81" s="21">
        <v>0</v>
      </c>
      <c r="C81" s="21">
        <f t="shared" si="22"/>
        <v>411</v>
      </c>
      <c r="D81" s="22"/>
      <c r="E81" s="22"/>
      <c r="F81" s="22"/>
      <c r="G81" s="22"/>
      <c r="H81" s="22"/>
      <c r="I81" s="22"/>
      <c r="J81" s="22">
        <v>321</v>
      </c>
      <c r="K81" s="22">
        <v>90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s="7" customFormat="1" ht="27" customHeight="1">
      <c r="A82" s="36" t="s">
        <v>127</v>
      </c>
      <c r="B82" s="21"/>
      <c r="C82" s="21">
        <f>AVERAGE(D82:X82)</f>
        <v>20</v>
      </c>
      <c r="D82" s="22"/>
      <c r="E82" s="22"/>
      <c r="F82" s="22"/>
      <c r="G82" s="22"/>
      <c r="H82" s="22"/>
      <c r="I82" s="22"/>
      <c r="J82" s="22">
        <v>20</v>
      </c>
      <c r="K82" s="22"/>
      <c r="L82" s="22"/>
      <c r="M82" s="22"/>
      <c r="N82" s="22"/>
      <c r="O82" s="22"/>
      <c r="P82" s="22"/>
      <c r="Q82" s="22">
        <v>20</v>
      </c>
      <c r="R82" s="22"/>
      <c r="S82" s="22"/>
      <c r="T82" s="22"/>
      <c r="U82" s="22"/>
      <c r="V82" s="22"/>
      <c r="W82" s="22"/>
      <c r="X82" s="22"/>
    </row>
    <row r="83" spans="1:24" s="7" customFormat="1" ht="27" customHeight="1" outlineLevel="1">
      <c r="A83" s="20" t="s">
        <v>107</v>
      </c>
      <c r="B83" s="21"/>
      <c r="C83" s="21">
        <f t="shared" si="22"/>
        <v>2185</v>
      </c>
      <c r="D83" s="57"/>
      <c r="E83" s="57"/>
      <c r="F83" s="57"/>
      <c r="G83" s="57"/>
      <c r="H83" s="57"/>
      <c r="I83" s="57">
        <v>185</v>
      </c>
      <c r="J83" s="57">
        <v>768</v>
      </c>
      <c r="K83" s="57">
        <v>382</v>
      </c>
      <c r="L83" s="57"/>
      <c r="M83" s="57"/>
      <c r="N83" s="57"/>
      <c r="O83" s="57"/>
      <c r="P83" s="57"/>
      <c r="Q83" s="57">
        <v>550</v>
      </c>
      <c r="R83" s="57">
        <v>300</v>
      </c>
      <c r="S83" s="57"/>
      <c r="T83" s="57"/>
      <c r="U83" s="57"/>
      <c r="V83" s="57"/>
      <c r="W83" s="57"/>
      <c r="X83" s="57"/>
    </row>
    <row r="84" spans="1:24" s="7" customFormat="1" ht="27" customHeight="1">
      <c r="A84" s="20" t="s">
        <v>128</v>
      </c>
      <c r="B84" s="21"/>
      <c r="C84" s="21">
        <f t="shared" si="22"/>
        <v>9</v>
      </c>
      <c r="D84" s="57"/>
      <c r="E84" s="57"/>
      <c r="F84" s="57"/>
      <c r="G84" s="57"/>
      <c r="H84" s="57"/>
      <c r="I84" s="57"/>
      <c r="J84" s="57">
        <v>4</v>
      </c>
      <c r="K84" s="57"/>
      <c r="L84" s="57"/>
      <c r="M84" s="57"/>
      <c r="N84" s="57"/>
      <c r="O84" s="57"/>
      <c r="P84" s="57"/>
      <c r="Q84" s="57"/>
      <c r="R84" s="57">
        <v>5</v>
      </c>
      <c r="S84" s="57"/>
      <c r="T84" s="57"/>
      <c r="U84" s="57"/>
      <c r="V84" s="57"/>
      <c r="W84" s="57"/>
      <c r="X84" s="57"/>
    </row>
    <row r="85" spans="1:24" s="7" customFormat="1" ht="27" customHeight="1" outlineLevel="1">
      <c r="A85" s="16" t="s">
        <v>108</v>
      </c>
      <c r="B85" s="84">
        <v>587</v>
      </c>
      <c r="C85" s="84">
        <f t="shared" si="22"/>
        <v>378</v>
      </c>
      <c r="D85" s="83">
        <v>0</v>
      </c>
      <c r="E85" s="83">
        <v>0</v>
      </c>
      <c r="F85" s="83">
        <v>69</v>
      </c>
      <c r="G85" s="83">
        <v>0</v>
      </c>
      <c r="H85" s="83">
        <v>0</v>
      </c>
      <c r="I85" s="83">
        <v>0</v>
      </c>
      <c r="J85" s="83">
        <v>0</v>
      </c>
      <c r="K85" s="83">
        <v>15</v>
      </c>
      <c r="L85" s="83">
        <v>0</v>
      </c>
      <c r="M85" s="83">
        <v>0</v>
      </c>
      <c r="N85" s="83">
        <v>5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v>252</v>
      </c>
      <c r="U85" s="83">
        <v>0</v>
      </c>
      <c r="V85" s="83">
        <v>0</v>
      </c>
      <c r="W85" s="83">
        <v>37</v>
      </c>
      <c r="X85" s="83">
        <v>0</v>
      </c>
    </row>
    <row r="86" spans="1:24" s="7" customFormat="1" ht="27" customHeight="1" outlineLevel="1">
      <c r="A86" s="20" t="s">
        <v>109</v>
      </c>
      <c r="B86" s="21"/>
      <c r="C86" s="21">
        <f t="shared" si="22"/>
        <v>0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</row>
    <row r="87" spans="1:24" s="7" customFormat="1" ht="27" customHeight="1" outlineLevel="1">
      <c r="A87" s="36" t="s">
        <v>21</v>
      </c>
      <c r="B87" s="26">
        <f>B86/B85</f>
        <v>0</v>
      </c>
      <c r="C87" s="26">
        <f>C86/C85</f>
        <v>0</v>
      </c>
      <c r="D87" s="27"/>
      <c r="E87" s="27"/>
      <c r="F87" s="27">
        <f>F86/F85</f>
        <v>0</v>
      </c>
      <c r="G87" s="27"/>
      <c r="H87" s="27"/>
      <c r="I87" s="27"/>
      <c r="J87" s="27"/>
      <c r="K87" s="27">
        <f>K86/K85</f>
        <v>0</v>
      </c>
      <c r="L87" s="27"/>
      <c r="M87" s="27"/>
      <c r="N87" s="27">
        <f>N86/N85</f>
        <v>0</v>
      </c>
      <c r="O87" s="27"/>
      <c r="P87" s="27"/>
      <c r="Q87" s="27"/>
      <c r="R87" s="27"/>
      <c r="S87" s="27"/>
      <c r="T87" s="27">
        <f>T86/T85</f>
        <v>0</v>
      </c>
      <c r="U87" s="27"/>
      <c r="V87" s="27"/>
      <c r="W87" s="27">
        <f>W86/W85</f>
        <v>0</v>
      </c>
      <c r="X87" s="27"/>
    </row>
    <row r="88" spans="1:24" s="7" customFormat="1" ht="27" customHeight="1" outlineLevel="1">
      <c r="A88" s="20" t="s">
        <v>110</v>
      </c>
      <c r="B88" s="21"/>
      <c r="C88" s="21">
        <f>SUM(D88:X88)</f>
        <v>0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</row>
    <row r="89" spans="1:24" s="7" customFormat="1" ht="27" customHeight="1" outlineLevel="1">
      <c r="A89" s="20" t="s">
        <v>111</v>
      </c>
      <c r="B89" s="21" t="e">
        <f>B88/B86*10</f>
        <v>#DIV/0!</v>
      </c>
      <c r="C89" s="21" t="e">
        <f>C88/C86*10</f>
        <v>#DIV/0!</v>
      </c>
      <c r="D89" s="22"/>
      <c r="E89" s="22"/>
      <c r="F89" s="22" t="e">
        <f>F88/F86*10</f>
        <v>#DIV/0!</v>
      </c>
      <c r="G89" s="22"/>
      <c r="H89" s="22"/>
      <c r="I89" s="22"/>
      <c r="J89" s="22"/>
      <c r="K89" s="22" t="e">
        <f>K88/K86*10</f>
        <v>#DIV/0!</v>
      </c>
      <c r="L89" s="22"/>
      <c r="M89" s="22"/>
      <c r="N89" s="22" t="e">
        <f>N88/N86*10</f>
        <v>#DIV/0!</v>
      </c>
      <c r="O89" s="22"/>
      <c r="P89" s="22"/>
      <c r="Q89" s="22"/>
      <c r="R89" s="22"/>
      <c r="S89" s="22"/>
      <c r="T89" s="22" t="e">
        <f>T88/T86*10</f>
        <v>#DIV/0!</v>
      </c>
      <c r="U89" s="22"/>
      <c r="V89" s="22"/>
      <c r="W89" s="22" t="e">
        <f>W88/W86*10</f>
        <v>#DIV/0!</v>
      </c>
      <c r="X89" s="22"/>
    </row>
    <row r="90" spans="1:24" s="7" customFormat="1" ht="27" customHeight="1" outlineLevel="1">
      <c r="A90" s="16" t="s">
        <v>112</v>
      </c>
      <c r="B90" s="84">
        <v>2730</v>
      </c>
      <c r="C90" s="84">
        <f>SUM(D90:X90)</f>
        <v>2711</v>
      </c>
      <c r="D90" s="83">
        <v>11</v>
      </c>
      <c r="E90" s="83">
        <v>643</v>
      </c>
      <c r="F90" s="83">
        <v>119</v>
      </c>
      <c r="G90" s="83">
        <v>53</v>
      </c>
      <c r="H90" s="83">
        <v>36</v>
      </c>
      <c r="I90" s="83">
        <v>125</v>
      </c>
      <c r="J90" s="83">
        <v>265</v>
      </c>
      <c r="K90" s="83">
        <v>256</v>
      </c>
      <c r="L90" s="83">
        <v>34</v>
      </c>
      <c r="M90" s="83">
        <v>0</v>
      </c>
      <c r="N90" s="83">
        <v>122</v>
      </c>
      <c r="O90" s="83">
        <v>129</v>
      </c>
      <c r="P90" s="83">
        <v>1</v>
      </c>
      <c r="Q90" s="83">
        <v>386</v>
      </c>
      <c r="R90" s="83">
        <v>64</v>
      </c>
      <c r="S90" s="83">
        <v>52</v>
      </c>
      <c r="T90" s="83">
        <v>215</v>
      </c>
      <c r="U90" s="83">
        <v>3</v>
      </c>
      <c r="V90" s="83">
        <v>25</v>
      </c>
      <c r="W90" s="83">
        <v>142</v>
      </c>
      <c r="X90" s="83">
        <v>30</v>
      </c>
    </row>
    <row r="91" spans="1:24" s="7" customFormat="1" ht="27" customHeight="1" outlineLevel="1">
      <c r="A91" s="20" t="s">
        <v>113</v>
      </c>
      <c r="B91" s="21"/>
      <c r="C91" s="21">
        <f>SUM(D91:X91)</f>
        <v>54</v>
      </c>
      <c r="D91" s="27"/>
      <c r="E91" s="83">
        <v>9</v>
      </c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>
        <v>45</v>
      </c>
      <c r="R91" s="83"/>
      <c r="S91" s="83"/>
      <c r="T91" s="83"/>
      <c r="U91" s="83"/>
      <c r="V91" s="83"/>
      <c r="W91" s="83"/>
      <c r="X91" s="83"/>
    </row>
    <row r="92" spans="1:24" s="7" customFormat="1" ht="27" customHeight="1" outlineLevel="1">
      <c r="A92" s="36" t="s">
        <v>21</v>
      </c>
      <c r="B92" s="26">
        <f>B91/B90</f>
        <v>0</v>
      </c>
      <c r="C92" s="26">
        <f>C91/C90</f>
        <v>0.019918849133161196</v>
      </c>
      <c r="D92" s="27">
        <f>D91/D90</f>
        <v>0</v>
      </c>
      <c r="E92" s="27">
        <f aca="true" t="shared" si="23" ref="E92:X92">E91/E90</f>
        <v>0.013996889580093312</v>
      </c>
      <c r="F92" s="27">
        <f t="shared" si="23"/>
        <v>0</v>
      </c>
      <c r="G92" s="27">
        <f t="shared" si="23"/>
        <v>0</v>
      </c>
      <c r="H92" s="27">
        <f t="shared" si="23"/>
        <v>0</v>
      </c>
      <c r="I92" s="27">
        <f t="shared" si="23"/>
        <v>0</v>
      </c>
      <c r="J92" s="27">
        <f t="shared" si="23"/>
        <v>0</v>
      </c>
      <c r="K92" s="27">
        <f t="shared" si="23"/>
        <v>0</v>
      </c>
      <c r="L92" s="27">
        <f t="shared" si="23"/>
        <v>0</v>
      </c>
      <c r="M92" s="27"/>
      <c r="N92" s="27">
        <f t="shared" si="23"/>
        <v>0</v>
      </c>
      <c r="O92" s="27">
        <f t="shared" si="23"/>
        <v>0</v>
      </c>
      <c r="P92" s="27">
        <f t="shared" si="23"/>
        <v>0</v>
      </c>
      <c r="Q92" s="27">
        <f t="shared" si="23"/>
        <v>0.11658031088082901</v>
      </c>
      <c r="R92" s="27">
        <f t="shared" si="23"/>
        <v>0</v>
      </c>
      <c r="S92" s="27">
        <f t="shared" si="23"/>
        <v>0</v>
      </c>
      <c r="T92" s="27">
        <f t="shared" si="23"/>
        <v>0</v>
      </c>
      <c r="U92" s="27">
        <f t="shared" si="23"/>
        <v>0</v>
      </c>
      <c r="V92" s="27">
        <f t="shared" si="23"/>
        <v>0</v>
      </c>
      <c r="W92" s="27">
        <f t="shared" si="23"/>
        <v>0</v>
      </c>
      <c r="X92" s="27">
        <f t="shared" si="23"/>
        <v>0</v>
      </c>
    </row>
    <row r="93" spans="1:24" s="7" customFormat="1" ht="27" customHeight="1" outlineLevel="1">
      <c r="A93" s="20" t="s">
        <v>114</v>
      </c>
      <c r="B93" s="21"/>
      <c r="C93" s="21">
        <f>SUM(D93:X93)</f>
        <v>1260</v>
      </c>
      <c r="D93" s="27"/>
      <c r="E93" s="83">
        <v>180</v>
      </c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>
        <v>1080</v>
      </c>
      <c r="R93" s="83"/>
      <c r="S93" s="83"/>
      <c r="T93" s="83"/>
      <c r="U93" s="83"/>
      <c r="V93" s="83"/>
      <c r="W93" s="83"/>
      <c r="X93" s="83"/>
    </row>
    <row r="94" spans="1:24" s="7" customFormat="1" ht="27" customHeight="1" outlineLevel="1">
      <c r="A94" s="20" t="s">
        <v>111</v>
      </c>
      <c r="B94" s="21" t="e">
        <f>B93/B91*10</f>
        <v>#DIV/0!</v>
      </c>
      <c r="C94" s="21">
        <f>C93/C91*10</f>
        <v>233.33333333333331</v>
      </c>
      <c r="D94" s="22" t="e">
        <f>D93/D91*10</f>
        <v>#DIV/0!</v>
      </c>
      <c r="E94" s="22">
        <f aca="true" t="shared" si="24" ref="E94:X94">E93/E91*10</f>
        <v>200</v>
      </c>
      <c r="F94" s="22" t="e">
        <f t="shared" si="24"/>
        <v>#DIV/0!</v>
      </c>
      <c r="G94" s="22" t="e">
        <f t="shared" si="24"/>
        <v>#DIV/0!</v>
      </c>
      <c r="H94" s="22" t="e">
        <f t="shared" si="24"/>
        <v>#DIV/0!</v>
      </c>
      <c r="I94" s="22" t="e">
        <f t="shared" si="24"/>
        <v>#DIV/0!</v>
      </c>
      <c r="J94" s="22" t="e">
        <f t="shared" si="24"/>
        <v>#DIV/0!</v>
      </c>
      <c r="K94" s="22" t="e">
        <f t="shared" si="24"/>
        <v>#DIV/0!</v>
      </c>
      <c r="L94" s="22" t="e">
        <f t="shared" si="24"/>
        <v>#DIV/0!</v>
      </c>
      <c r="M94" s="22"/>
      <c r="N94" s="22" t="e">
        <f t="shared" si="24"/>
        <v>#DIV/0!</v>
      </c>
      <c r="O94" s="22" t="e">
        <f t="shared" si="24"/>
        <v>#DIV/0!</v>
      </c>
      <c r="P94" s="22" t="e">
        <f t="shared" si="24"/>
        <v>#DIV/0!</v>
      </c>
      <c r="Q94" s="22">
        <f t="shared" si="24"/>
        <v>240</v>
      </c>
      <c r="R94" s="22" t="e">
        <f t="shared" si="24"/>
        <v>#DIV/0!</v>
      </c>
      <c r="S94" s="22" t="e">
        <f t="shared" si="24"/>
        <v>#DIV/0!</v>
      </c>
      <c r="T94" s="22" t="e">
        <f t="shared" si="24"/>
        <v>#DIV/0!</v>
      </c>
      <c r="U94" s="22" t="e">
        <f t="shared" si="24"/>
        <v>#DIV/0!</v>
      </c>
      <c r="V94" s="22" t="e">
        <f t="shared" si="24"/>
        <v>#DIV/0!</v>
      </c>
      <c r="W94" s="22" t="e">
        <f t="shared" si="24"/>
        <v>#DIV/0!</v>
      </c>
      <c r="X94" s="22" t="e">
        <f t="shared" si="24"/>
        <v>#DIV/0!</v>
      </c>
    </row>
    <row r="95" spans="1:24" s="7" customFormat="1" ht="27" customHeight="1" outlineLevel="1">
      <c r="A95" s="16" t="s">
        <v>115</v>
      </c>
      <c r="B95" s="84">
        <v>450</v>
      </c>
      <c r="C95" s="84">
        <f>SUM(D95:X95)</f>
        <v>243</v>
      </c>
      <c r="D95" s="83">
        <v>1</v>
      </c>
      <c r="E95" s="83">
        <v>26</v>
      </c>
      <c r="F95" s="83">
        <v>42</v>
      </c>
      <c r="G95" s="83">
        <v>1</v>
      </c>
      <c r="H95" s="83">
        <v>2</v>
      </c>
      <c r="I95" s="83">
        <v>4</v>
      </c>
      <c r="J95" s="83">
        <v>7</v>
      </c>
      <c r="K95" s="83">
        <v>51</v>
      </c>
      <c r="L95" s="83">
        <v>5</v>
      </c>
      <c r="M95" s="83">
        <v>0</v>
      </c>
      <c r="N95" s="83">
        <v>0</v>
      </c>
      <c r="O95" s="83">
        <v>6</v>
      </c>
      <c r="P95" s="83">
        <v>0</v>
      </c>
      <c r="Q95" s="83">
        <v>22</v>
      </c>
      <c r="R95" s="83">
        <v>15</v>
      </c>
      <c r="S95" s="83">
        <v>6</v>
      </c>
      <c r="T95" s="83">
        <v>25</v>
      </c>
      <c r="U95" s="83">
        <v>1</v>
      </c>
      <c r="V95" s="83">
        <v>1</v>
      </c>
      <c r="W95" s="83">
        <v>28</v>
      </c>
      <c r="X95" s="83">
        <v>0</v>
      </c>
    </row>
    <row r="96" spans="1:24" s="7" customFormat="1" ht="27" customHeight="1" outlineLevel="1">
      <c r="A96" s="20" t="s">
        <v>116</v>
      </c>
      <c r="B96" s="21"/>
      <c r="C96" s="21">
        <f>SUM(D96:X96)</f>
        <v>1</v>
      </c>
      <c r="D96" s="27"/>
      <c r="E96" s="83">
        <v>1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</row>
    <row r="97" spans="1:24" s="7" customFormat="1" ht="27" customHeight="1" outlineLevel="1">
      <c r="A97" s="36" t="s">
        <v>21</v>
      </c>
      <c r="B97" s="26">
        <f>B96/B95</f>
        <v>0</v>
      </c>
      <c r="C97" s="26">
        <f>C96/C95</f>
        <v>0.00411522633744856</v>
      </c>
      <c r="D97" s="27">
        <f>D96/D95</f>
        <v>0</v>
      </c>
      <c r="E97" s="27">
        <f aca="true" t="shared" si="25" ref="E97:W97">E96/E95</f>
        <v>0.038461538461538464</v>
      </c>
      <c r="F97" s="27">
        <f t="shared" si="25"/>
        <v>0</v>
      </c>
      <c r="G97" s="27">
        <f t="shared" si="25"/>
        <v>0</v>
      </c>
      <c r="H97" s="27">
        <f t="shared" si="25"/>
        <v>0</v>
      </c>
      <c r="I97" s="27">
        <f t="shared" si="25"/>
        <v>0</v>
      </c>
      <c r="J97" s="27">
        <f t="shared" si="25"/>
        <v>0</v>
      </c>
      <c r="K97" s="27">
        <f t="shared" si="25"/>
        <v>0</v>
      </c>
      <c r="L97" s="27">
        <f t="shared" si="25"/>
        <v>0</v>
      </c>
      <c r="M97" s="27"/>
      <c r="N97" s="27"/>
      <c r="O97" s="27">
        <f t="shared" si="25"/>
        <v>0</v>
      </c>
      <c r="P97" s="27"/>
      <c r="Q97" s="27">
        <f t="shared" si="25"/>
        <v>0</v>
      </c>
      <c r="R97" s="27">
        <f t="shared" si="25"/>
        <v>0</v>
      </c>
      <c r="S97" s="27">
        <f t="shared" si="25"/>
        <v>0</v>
      </c>
      <c r="T97" s="27">
        <f t="shared" si="25"/>
        <v>0</v>
      </c>
      <c r="U97" s="27">
        <f t="shared" si="25"/>
        <v>0</v>
      </c>
      <c r="V97" s="27">
        <f t="shared" si="25"/>
        <v>0</v>
      </c>
      <c r="W97" s="27">
        <f t="shared" si="25"/>
        <v>0</v>
      </c>
      <c r="X97" s="27"/>
    </row>
    <row r="98" spans="1:24" s="7" customFormat="1" ht="27" customHeight="1" outlineLevel="1">
      <c r="A98" s="20" t="s">
        <v>117</v>
      </c>
      <c r="B98" s="21"/>
      <c r="C98" s="21">
        <f>SUM(D98:X98)</f>
        <v>10</v>
      </c>
      <c r="D98" s="83"/>
      <c r="E98" s="83">
        <v>10</v>
      </c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</row>
    <row r="99" spans="1:24" s="7" customFormat="1" ht="27" customHeight="1" outlineLevel="1">
      <c r="A99" s="20" t="s">
        <v>111</v>
      </c>
      <c r="B99" s="21" t="e">
        <f>B98/B96*10</f>
        <v>#DIV/0!</v>
      </c>
      <c r="C99" s="21">
        <f>C98/C96*10</f>
        <v>100</v>
      </c>
      <c r="D99" s="22" t="e">
        <f>D98/D96*10</f>
        <v>#DIV/0!</v>
      </c>
      <c r="E99" s="22">
        <f aca="true" t="shared" si="26" ref="E99:W99">E98/E96*10</f>
        <v>100</v>
      </c>
      <c r="F99" s="22" t="e">
        <f t="shared" si="26"/>
        <v>#DIV/0!</v>
      </c>
      <c r="G99" s="22" t="e">
        <f t="shared" si="26"/>
        <v>#DIV/0!</v>
      </c>
      <c r="H99" s="22" t="e">
        <f t="shared" si="26"/>
        <v>#DIV/0!</v>
      </c>
      <c r="I99" s="22" t="e">
        <f t="shared" si="26"/>
        <v>#DIV/0!</v>
      </c>
      <c r="J99" s="22" t="e">
        <f t="shared" si="26"/>
        <v>#DIV/0!</v>
      </c>
      <c r="K99" s="22" t="e">
        <f t="shared" si="26"/>
        <v>#DIV/0!</v>
      </c>
      <c r="L99" s="22" t="e">
        <f t="shared" si="26"/>
        <v>#DIV/0!</v>
      </c>
      <c r="M99" s="22"/>
      <c r="N99" s="22"/>
      <c r="O99" s="22" t="e">
        <f t="shared" si="26"/>
        <v>#DIV/0!</v>
      </c>
      <c r="P99" s="22"/>
      <c r="Q99" s="22" t="e">
        <f t="shared" si="26"/>
        <v>#DIV/0!</v>
      </c>
      <c r="R99" s="22" t="e">
        <f t="shared" si="26"/>
        <v>#DIV/0!</v>
      </c>
      <c r="S99" s="22" t="e">
        <f t="shared" si="26"/>
        <v>#DIV/0!</v>
      </c>
      <c r="T99" s="22" t="e">
        <f t="shared" si="26"/>
        <v>#DIV/0!</v>
      </c>
      <c r="U99" s="22" t="e">
        <f t="shared" si="26"/>
        <v>#DIV/0!</v>
      </c>
      <c r="V99" s="22" t="e">
        <f t="shared" si="26"/>
        <v>#DIV/0!</v>
      </c>
      <c r="W99" s="22" t="e">
        <f t="shared" si="26"/>
        <v>#DIV/0!</v>
      </c>
      <c r="X99" s="22"/>
    </row>
    <row r="100" spans="1:24" s="7" customFormat="1" ht="27" customHeight="1" hidden="1" outlineLevel="1">
      <c r="A100" s="16" t="s">
        <v>119</v>
      </c>
      <c r="B100" s="84"/>
      <c r="C100" s="84">
        <f>SUM(D100:X100)</f>
        <v>0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</row>
    <row r="101" spans="1:24" s="7" customFormat="1" ht="27" customHeight="1" hidden="1" outlineLevel="1">
      <c r="A101" s="20" t="s">
        <v>120</v>
      </c>
      <c r="B101" s="21"/>
      <c r="C101" s="21">
        <f>SUM(D101:X101)</f>
        <v>0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</row>
    <row r="102" spans="1:24" s="7" customFormat="1" ht="27" customHeight="1" hidden="1" outlineLevel="1">
      <c r="A102" s="36" t="s">
        <v>21</v>
      </c>
      <c r="B102" s="26" t="e">
        <f>B101/B100</f>
        <v>#DIV/0!</v>
      </c>
      <c r="C102" s="26" t="e">
        <f>C101/C100</f>
        <v>#DIV/0!</v>
      </c>
      <c r="D102" s="27" t="e">
        <f>D101/D100</f>
        <v>#DIV/0!</v>
      </c>
      <c r="E102" s="27" t="e">
        <f aca="true" t="shared" si="27" ref="E102:X102">E101/E100</f>
        <v>#DIV/0!</v>
      </c>
      <c r="F102" s="27" t="e">
        <f t="shared" si="27"/>
        <v>#DIV/0!</v>
      </c>
      <c r="G102" s="27" t="e">
        <f t="shared" si="27"/>
        <v>#DIV/0!</v>
      </c>
      <c r="H102" s="27" t="e">
        <f t="shared" si="27"/>
        <v>#DIV/0!</v>
      </c>
      <c r="I102" s="27" t="e">
        <f t="shared" si="27"/>
        <v>#DIV/0!</v>
      </c>
      <c r="J102" s="27" t="e">
        <f t="shared" si="27"/>
        <v>#DIV/0!</v>
      </c>
      <c r="K102" s="27" t="e">
        <f t="shared" si="27"/>
        <v>#DIV/0!</v>
      </c>
      <c r="L102" s="27" t="e">
        <f t="shared" si="27"/>
        <v>#DIV/0!</v>
      </c>
      <c r="M102" s="27" t="e">
        <f t="shared" si="27"/>
        <v>#DIV/0!</v>
      </c>
      <c r="N102" s="27" t="e">
        <f t="shared" si="27"/>
        <v>#DIV/0!</v>
      </c>
      <c r="O102" s="27" t="e">
        <f t="shared" si="27"/>
        <v>#DIV/0!</v>
      </c>
      <c r="P102" s="27" t="e">
        <f t="shared" si="27"/>
        <v>#DIV/0!</v>
      </c>
      <c r="Q102" s="27" t="e">
        <f t="shared" si="27"/>
        <v>#DIV/0!</v>
      </c>
      <c r="R102" s="27" t="e">
        <f t="shared" si="27"/>
        <v>#DIV/0!</v>
      </c>
      <c r="S102" s="27" t="e">
        <f t="shared" si="27"/>
        <v>#DIV/0!</v>
      </c>
      <c r="T102" s="27" t="e">
        <f t="shared" si="27"/>
        <v>#DIV/0!</v>
      </c>
      <c r="U102" s="27" t="e">
        <f t="shared" si="27"/>
        <v>#DIV/0!</v>
      </c>
      <c r="V102" s="27" t="e">
        <f t="shared" si="27"/>
        <v>#DIV/0!</v>
      </c>
      <c r="W102" s="27" t="e">
        <f t="shared" si="27"/>
        <v>#DIV/0!</v>
      </c>
      <c r="X102" s="27" t="e">
        <f t="shared" si="27"/>
        <v>#DIV/0!</v>
      </c>
    </row>
    <row r="103" spans="1:24" s="7" customFormat="1" ht="27" customHeight="1" hidden="1" outlineLevel="1">
      <c r="A103" s="20" t="s">
        <v>121</v>
      </c>
      <c r="B103" s="21"/>
      <c r="C103" s="21">
        <f>SUM(D103:X103)</f>
        <v>0</v>
      </c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</row>
    <row r="104" spans="1:24" s="7" customFormat="1" ht="27" customHeight="1" hidden="1" outlineLevel="1">
      <c r="A104" s="20" t="s">
        <v>111</v>
      </c>
      <c r="B104" s="21" t="e">
        <f>B103/B101*10</f>
        <v>#DIV/0!</v>
      </c>
      <c r="C104" s="21" t="e">
        <f>C103/C101*10</f>
        <v>#DIV/0!</v>
      </c>
      <c r="D104" s="22" t="e">
        <f>D103/D101*10</f>
        <v>#DIV/0!</v>
      </c>
      <c r="E104" s="22" t="e">
        <f aca="true" t="shared" si="28" ref="E104:X104">E103/E101*10</f>
        <v>#DIV/0!</v>
      </c>
      <c r="F104" s="22" t="e">
        <f t="shared" si="28"/>
        <v>#DIV/0!</v>
      </c>
      <c r="G104" s="22" t="e">
        <f t="shared" si="28"/>
        <v>#DIV/0!</v>
      </c>
      <c r="H104" s="22" t="e">
        <f t="shared" si="28"/>
        <v>#DIV/0!</v>
      </c>
      <c r="I104" s="22" t="e">
        <f t="shared" si="28"/>
        <v>#DIV/0!</v>
      </c>
      <c r="J104" s="22" t="e">
        <f t="shared" si="28"/>
        <v>#DIV/0!</v>
      </c>
      <c r="K104" s="22" t="e">
        <f t="shared" si="28"/>
        <v>#DIV/0!</v>
      </c>
      <c r="L104" s="22" t="e">
        <f t="shared" si="28"/>
        <v>#DIV/0!</v>
      </c>
      <c r="M104" s="22" t="e">
        <f t="shared" si="28"/>
        <v>#DIV/0!</v>
      </c>
      <c r="N104" s="22" t="e">
        <f t="shared" si="28"/>
        <v>#DIV/0!</v>
      </c>
      <c r="O104" s="22" t="e">
        <f t="shared" si="28"/>
        <v>#DIV/0!</v>
      </c>
      <c r="P104" s="22" t="e">
        <f t="shared" si="28"/>
        <v>#DIV/0!</v>
      </c>
      <c r="Q104" s="22" t="e">
        <f t="shared" si="28"/>
        <v>#DIV/0!</v>
      </c>
      <c r="R104" s="22" t="e">
        <f t="shared" si="28"/>
        <v>#DIV/0!</v>
      </c>
      <c r="S104" s="22" t="e">
        <f t="shared" si="28"/>
        <v>#DIV/0!</v>
      </c>
      <c r="T104" s="22" t="e">
        <f t="shared" si="28"/>
        <v>#DIV/0!</v>
      </c>
      <c r="U104" s="22" t="e">
        <f t="shared" si="28"/>
        <v>#DIV/0!</v>
      </c>
      <c r="V104" s="22" t="e">
        <f t="shared" si="28"/>
        <v>#DIV/0!</v>
      </c>
      <c r="W104" s="22" t="e">
        <f t="shared" si="28"/>
        <v>#DIV/0!</v>
      </c>
      <c r="X104" s="22" t="e">
        <f t="shared" si="28"/>
        <v>#DIV/0!</v>
      </c>
    </row>
    <row r="105" spans="1:24" s="7" customFormat="1" ht="27" customHeight="1" outlineLevel="1">
      <c r="A105" s="20" t="s">
        <v>118</v>
      </c>
      <c r="B105" s="21"/>
      <c r="C105" s="21">
        <f>SUM(D105:X105)</f>
        <v>0</v>
      </c>
      <c r="D105" s="94"/>
      <c r="E105" s="57"/>
      <c r="F105" s="57"/>
      <c r="G105" s="57"/>
      <c r="H105" s="57"/>
      <c r="I105" s="57"/>
      <c r="J105" s="57"/>
      <c r="K105" s="57"/>
      <c r="L105" s="94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</row>
    <row r="106" spans="1:24" s="7" customFormat="1" ht="27" customHeight="1" outlineLevel="1">
      <c r="A106" s="16" t="s">
        <v>122</v>
      </c>
      <c r="B106" s="84"/>
      <c r="C106" s="84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</row>
    <row r="107" spans="1:24" s="7" customFormat="1" ht="27" customHeight="1" outlineLevel="1">
      <c r="A107" s="20" t="s">
        <v>123</v>
      </c>
      <c r="B107" s="21"/>
      <c r="C107" s="21">
        <f>SUM(D107:X107)</f>
        <v>0</v>
      </c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</row>
    <row r="108" spans="1:24" s="7" customFormat="1" ht="27" customHeight="1" outlineLevel="1">
      <c r="A108" s="16" t="s">
        <v>21</v>
      </c>
      <c r="B108" s="26" t="e">
        <f>B107/B106</f>
        <v>#DIV/0!</v>
      </c>
      <c r="C108" s="26" t="e">
        <f>C107/C106</f>
        <v>#DIV/0!</v>
      </c>
      <c r="D108" s="27" t="e">
        <f>D107/D106</f>
        <v>#DIV/0!</v>
      </c>
      <c r="E108" s="27" t="e">
        <f aca="true" t="shared" si="29" ref="E108:X108">E107/E106</f>
        <v>#DIV/0!</v>
      </c>
      <c r="F108" s="27" t="e">
        <f t="shared" si="29"/>
        <v>#DIV/0!</v>
      </c>
      <c r="G108" s="27" t="e">
        <f t="shared" si="29"/>
        <v>#DIV/0!</v>
      </c>
      <c r="H108" s="27" t="e">
        <f t="shared" si="29"/>
        <v>#DIV/0!</v>
      </c>
      <c r="I108" s="27" t="e">
        <f t="shared" si="29"/>
        <v>#DIV/0!</v>
      </c>
      <c r="J108" s="27" t="e">
        <f t="shared" si="29"/>
        <v>#DIV/0!</v>
      </c>
      <c r="K108" s="27" t="e">
        <f t="shared" si="29"/>
        <v>#DIV/0!</v>
      </c>
      <c r="L108" s="27" t="e">
        <f t="shared" si="29"/>
        <v>#DIV/0!</v>
      </c>
      <c r="M108" s="27" t="e">
        <f t="shared" si="29"/>
        <v>#DIV/0!</v>
      </c>
      <c r="N108" s="27" t="e">
        <f t="shared" si="29"/>
        <v>#DIV/0!</v>
      </c>
      <c r="O108" s="27" t="e">
        <f t="shared" si="29"/>
        <v>#DIV/0!</v>
      </c>
      <c r="P108" s="27" t="e">
        <f t="shared" si="29"/>
        <v>#DIV/0!</v>
      </c>
      <c r="Q108" s="27" t="e">
        <f t="shared" si="29"/>
        <v>#DIV/0!</v>
      </c>
      <c r="R108" s="27" t="e">
        <f t="shared" si="29"/>
        <v>#DIV/0!</v>
      </c>
      <c r="S108" s="27" t="e">
        <f t="shared" si="29"/>
        <v>#DIV/0!</v>
      </c>
      <c r="T108" s="27" t="e">
        <f t="shared" si="29"/>
        <v>#DIV/0!</v>
      </c>
      <c r="U108" s="27" t="e">
        <f t="shared" si="29"/>
        <v>#DIV/0!</v>
      </c>
      <c r="V108" s="27" t="e">
        <f t="shared" si="29"/>
        <v>#DIV/0!</v>
      </c>
      <c r="W108" s="27" t="e">
        <f t="shared" si="29"/>
        <v>#DIV/0!</v>
      </c>
      <c r="X108" s="27" t="e">
        <f t="shared" si="29"/>
        <v>#DIV/0!</v>
      </c>
    </row>
    <row r="109" spans="1:24" s="7" customFormat="1" ht="27" customHeight="1" outlineLevel="1">
      <c r="A109" s="20" t="s">
        <v>124</v>
      </c>
      <c r="B109" s="21"/>
      <c r="C109" s="21">
        <f>SUM(D109:X109)</f>
        <v>390</v>
      </c>
      <c r="D109" s="57"/>
      <c r="E109" s="57"/>
      <c r="F109" s="57"/>
      <c r="G109" s="57"/>
      <c r="H109" s="57"/>
      <c r="I109" s="57"/>
      <c r="J109" s="57">
        <v>250</v>
      </c>
      <c r="K109" s="57">
        <v>140</v>
      </c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</row>
    <row r="110" spans="1:24" s="65" customFormat="1" ht="29.25" customHeight="1">
      <c r="A110" s="20" t="s">
        <v>77</v>
      </c>
      <c r="B110" s="72"/>
      <c r="C110" s="21">
        <f aca="true" t="shared" si="30" ref="C110:C129">SUM(D110:X110)</f>
        <v>2565</v>
      </c>
      <c r="D110" s="57"/>
      <c r="E110" s="57"/>
      <c r="F110" s="57"/>
      <c r="G110" s="57"/>
      <c r="H110" s="57"/>
      <c r="I110" s="57"/>
      <c r="J110" s="57">
        <v>650</v>
      </c>
      <c r="K110" s="57">
        <v>365</v>
      </c>
      <c r="L110" s="57"/>
      <c r="M110" s="57"/>
      <c r="N110" s="57"/>
      <c r="O110" s="57"/>
      <c r="P110" s="57"/>
      <c r="Q110" s="57">
        <v>450</v>
      </c>
      <c r="R110" s="57">
        <v>860</v>
      </c>
      <c r="S110" s="57"/>
      <c r="T110" s="57"/>
      <c r="U110" s="57"/>
      <c r="V110" s="57"/>
      <c r="W110" s="57"/>
      <c r="X110" s="57">
        <v>240</v>
      </c>
    </row>
    <row r="111" spans="1:24" s="65" customFormat="1" ht="29.25" customHeight="1">
      <c r="A111" s="36" t="s">
        <v>126</v>
      </c>
      <c r="B111" s="92"/>
      <c r="C111" s="21">
        <f t="shared" si="30"/>
        <v>1610</v>
      </c>
      <c r="D111" s="57"/>
      <c r="E111" s="57"/>
      <c r="F111" s="57"/>
      <c r="G111" s="57"/>
      <c r="H111" s="57"/>
      <c r="I111" s="57"/>
      <c r="J111" s="57">
        <v>500</v>
      </c>
      <c r="K111" s="57"/>
      <c r="L111" s="57"/>
      <c r="M111" s="57"/>
      <c r="N111" s="57"/>
      <c r="O111" s="57"/>
      <c r="P111" s="57"/>
      <c r="Q111" s="57">
        <v>350</v>
      </c>
      <c r="R111" s="57">
        <v>700</v>
      </c>
      <c r="S111" s="57"/>
      <c r="T111" s="57"/>
      <c r="U111" s="57"/>
      <c r="V111" s="57"/>
      <c r="W111" s="57"/>
      <c r="X111" s="57">
        <v>60</v>
      </c>
    </row>
    <row r="112" spans="1:24" s="65" customFormat="1" ht="29.25" customHeight="1" hidden="1">
      <c r="A112" s="16" t="s">
        <v>90</v>
      </c>
      <c r="B112" s="17"/>
      <c r="C112" s="21">
        <f t="shared" si="30"/>
        <v>1404</v>
      </c>
      <c r="D112" s="57"/>
      <c r="E112" s="57">
        <v>160</v>
      </c>
      <c r="F112" s="57"/>
      <c r="G112" s="57">
        <v>279</v>
      </c>
      <c r="H112" s="57"/>
      <c r="I112" s="57"/>
      <c r="J112" s="57"/>
      <c r="K112" s="57">
        <v>222</v>
      </c>
      <c r="L112" s="57"/>
      <c r="M112" s="57"/>
      <c r="N112" s="57"/>
      <c r="O112" s="57"/>
      <c r="P112" s="57"/>
      <c r="Q112" s="57"/>
      <c r="R112" s="57">
        <v>323</v>
      </c>
      <c r="S112" s="57"/>
      <c r="T112" s="57"/>
      <c r="U112" s="57"/>
      <c r="V112" s="57"/>
      <c r="W112" s="57"/>
      <c r="X112" s="57">
        <v>420</v>
      </c>
    </row>
    <row r="113" spans="1:24" s="65" customFormat="1" ht="29.25" customHeight="1" hidden="1">
      <c r="A113" s="85" t="s">
        <v>78</v>
      </c>
      <c r="B113" s="86"/>
      <c r="C113" s="87">
        <f t="shared" si="30"/>
        <v>3414</v>
      </c>
      <c r="D113" s="88"/>
      <c r="E113" s="88">
        <v>160</v>
      </c>
      <c r="F113" s="88">
        <v>100</v>
      </c>
      <c r="G113" s="88">
        <v>279</v>
      </c>
      <c r="H113" s="88"/>
      <c r="I113" s="88"/>
      <c r="J113" s="88">
        <v>463</v>
      </c>
      <c r="K113" s="88">
        <v>222</v>
      </c>
      <c r="L113" s="88"/>
      <c r="M113" s="88"/>
      <c r="N113" s="88"/>
      <c r="O113" s="88"/>
      <c r="P113" s="88"/>
      <c r="Q113" s="88">
        <v>520</v>
      </c>
      <c r="R113" s="88">
        <v>1250</v>
      </c>
      <c r="S113" s="88"/>
      <c r="T113" s="88"/>
      <c r="U113" s="88"/>
      <c r="V113" s="88"/>
      <c r="W113" s="88"/>
      <c r="X113" s="88">
        <v>420</v>
      </c>
    </row>
    <row r="114" spans="1:256" s="65" customFormat="1" ht="29.25" customHeight="1" hidden="1">
      <c r="A114" s="16" t="s">
        <v>94</v>
      </c>
      <c r="B114" s="16"/>
      <c r="C114" s="20">
        <f>C113/C112</f>
        <v>2.4316239316239314</v>
      </c>
      <c r="D114" s="16" t="e">
        <f>D113/D112</f>
        <v>#DIV/0!</v>
      </c>
      <c r="E114" s="16">
        <f aca="true" t="shared" si="31" ref="E114:X114">E113/E112</f>
        <v>1</v>
      </c>
      <c r="F114" s="16" t="e">
        <f t="shared" si="31"/>
        <v>#DIV/0!</v>
      </c>
      <c r="G114" s="16">
        <f t="shared" si="31"/>
        <v>1</v>
      </c>
      <c r="H114" s="16" t="e">
        <f t="shared" si="31"/>
        <v>#DIV/0!</v>
      </c>
      <c r="I114" s="16" t="e">
        <f t="shared" si="31"/>
        <v>#DIV/0!</v>
      </c>
      <c r="J114" s="16" t="e">
        <f t="shared" si="31"/>
        <v>#DIV/0!</v>
      </c>
      <c r="K114" s="16">
        <f t="shared" si="31"/>
        <v>1</v>
      </c>
      <c r="L114" s="16" t="e">
        <f t="shared" si="31"/>
        <v>#DIV/0!</v>
      </c>
      <c r="M114" s="16" t="e">
        <f t="shared" si="31"/>
        <v>#DIV/0!</v>
      </c>
      <c r="N114" s="16" t="e">
        <f t="shared" si="31"/>
        <v>#DIV/0!</v>
      </c>
      <c r="O114" s="16" t="e">
        <f t="shared" si="31"/>
        <v>#DIV/0!</v>
      </c>
      <c r="P114" s="16" t="e">
        <f t="shared" si="31"/>
        <v>#DIV/0!</v>
      </c>
      <c r="Q114" s="16" t="e">
        <f t="shared" si="31"/>
        <v>#DIV/0!</v>
      </c>
      <c r="R114" s="16">
        <f t="shared" si="31"/>
        <v>3.869969040247678</v>
      </c>
      <c r="S114" s="16" t="e">
        <f t="shared" si="31"/>
        <v>#DIV/0!</v>
      </c>
      <c r="T114" s="16" t="e">
        <f t="shared" si="31"/>
        <v>#DIV/0!</v>
      </c>
      <c r="U114" s="16" t="e">
        <f t="shared" si="31"/>
        <v>#DIV/0!</v>
      </c>
      <c r="V114" s="16" t="e">
        <f t="shared" si="31"/>
        <v>#DIV/0!</v>
      </c>
      <c r="W114" s="16" t="e">
        <f t="shared" si="31"/>
        <v>#DIV/0!</v>
      </c>
      <c r="X114" s="16">
        <f t="shared" si="31"/>
        <v>1</v>
      </c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1"/>
      <c r="EW114" s="81"/>
      <c r="EX114" s="81"/>
      <c r="EY114" s="81"/>
      <c r="EZ114" s="81"/>
      <c r="FA114" s="81"/>
      <c r="FB114" s="81"/>
      <c r="FC114" s="81"/>
      <c r="FD114" s="81"/>
      <c r="FE114" s="81"/>
      <c r="FF114" s="81"/>
      <c r="FG114" s="81"/>
      <c r="FH114" s="81"/>
      <c r="FI114" s="81"/>
      <c r="FJ114" s="81"/>
      <c r="FK114" s="81"/>
      <c r="FL114" s="81"/>
      <c r="FM114" s="81"/>
      <c r="FN114" s="81"/>
      <c r="FO114" s="81"/>
      <c r="FP114" s="81"/>
      <c r="FQ114" s="81"/>
      <c r="FR114" s="81"/>
      <c r="FS114" s="81"/>
      <c r="FT114" s="81"/>
      <c r="FU114" s="81"/>
      <c r="FV114" s="81"/>
      <c r="FW114" s="81"/>
      <c r="FX114" s="81"/>
      <c r="FY114" s="81"/>
      <c r="FZ114" s="81"/>
      <c r="GA114" s="81"/>
      <c r="GB114" s="81"/>
      <c r="GC114" s="81"/>
      <c r="GD114" s="81"/>
      <c r="GE114" s="81"/>
      <c r="GF114" s="81"/>
      <c r="GG114" s="81"/>
      <c r="GH114" s="81"/>
      <c r="GI114" s="81"/>
      <c r="GJ114" s="81"/>
      <c r="GK114" s="81"/>
      <c r="GL114" s="81"/>
      <c r="GM114" s="81"/>
      <c r="GN114" s="81"/>
      <c r="GO114" s="81"/>
      <c r="GP114" s="81"/>
      <c r="GQ114" s="81"/>
      <c r="GR114" s="81"/>
      <c r="GS114" s="81"/>
      <c r="GT114" s="81"/>
      <c r="GU114" s="81"/>
      <c r="GV114" s="81"/>
      <c r="GW114" s="81"/>
      <c r="GX114" s="81"/>
      <c r="GY114" s="81"/>
      <c r="GZ114" s="81"/>
      <c r="HA114" s="81"/>
      <c r="HB114" s="81"/>
      <c r="HC114" s="81"/>
      <c r="HD114" s="81"/>
      <c r="HE114" s="81"/>
      <c r="HF114" s="81"/>
      <c r="HG114" s="81"/>
      <c r="HH114" s="81"/>
      <c r="HI114" s="81"/>
      <c r="HJ114" s="81"/>
      <c r="HK114" s="81"/>
      <c r="HL114" s="81"/>
      <c r="HM114" s="81"/>
      <c r="HN114" s="81"/>
      <c r="HO114" s="81"/>
      <c r="HP114" s="81"/>
      <c r="HQ114" s="81"/>
      <c r="HR114" s="81"/>
      <c r="HS114" s="81"/>
      <c r="HT114" s="81"/>
      <c r="HU114" s="81"/>
      <c r="HV114" s="81"/>
      <c r="HW114" s="81"/>
      <c r="HX114" s="81"/>
      <c r="HY114" s="81"/>
      <c r="HZ114" s="81"/>
      <c r="IA114" s="81"/>
      <c r="IB114" s="81"/>
      <c r="IC114" s="81"/>
      <c r="ID114" s="81"/>
      <c r="IE114" s="81"/>
      <c r="IF114" s="81"/>
      <c r="IG114" s="81"/>
      <c r="IH114" s="81"/>
      <c r="II114" s="81"/>
      <c r="IJ114" s="81"/>
      <c r="IK114" s="81"/>
      <c r="IL114" s="81"/>
      <c r="IM114" s="81"/>
      <c r="IN114" s="81"/>
      <c r="IO114" s="81"/>
      <c r="IP114" s="81"/>
      <c r="IQ114" s="81"/>
      <c r="IR114" s="81"/>
      <c r="IS114" s="81"/>
      <c r="IT114" s="81"/>
      <c r="IU114" s="81"/>
      <c r="IV114" s="81"/>
    </row>
    <row r="115" spans="1:256" s="65" customFormat="1" ht="29.25" customHeight="1" hidden="1">
      <c r="A115" s="89" t="s">
        <v>95</v>
      </c>
      <c r="B115" s="89"/>
      <c r="C115" s="17">
        <f t="shared" si="30"/>
        <v>0</v>
      </c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  <c r="EX115" s="81"/>
      <c r="EY115" s="81"/>
      <c r="EZ115" s="81"/>
      <c r="FA115" s="81"/>
      <c r="FB115" s="81"/>
      <c r="FC115" s="81"/>
      <c r="FD115" s="81"/>
      <c r="FE115" s="81"/>
      <c r="FF115" s="81"/>
      <c r="FG115" s="81"/>
      <c r="FH115" s="81"/>
      <c r="FI115" s="81"/>
      <c r="FJ115" s="81"/>
      <c r="FK115" s="81"/>
      <c r="FL115" s="81"/>
      <c r="FM115" s="81"/>
      <c r="FN115" s="81"/>
      <c r="FO115" s="81"/>
      <c r="FP115" s="81"/>
      <c r="FQ115" s="81"/>
      <c r="FR115" s="81"/>
      <c r="FS115" s="81"/>
      <c r="FT115" s="81"/>
      <c r="FU115" s="81"/>
      <c r="FV115" s="81"/>
      <c r="FW115" s="81"/>
      <c r="FX115" s="81"/>
      <c r="FY115" s="81"/>
      <c r="FZ115" s="81"/>
      <c r="GA115" s="81"/>
      <c r="GB115" s="81"/>
      <c r="GC115" s="81"/>
      <c r="GD115" s="81"/>
      <c r="GE115" s="81"/>
      <c r="GF115" s="81"/>
      <c r="GG115" s="81"/>
      <c r="GH115" s="81"/>
      <c r="GI115" s="81"/>
      <c r="GJ115" s="81"/>
      <c r="GK115" s="81"/>
      <c r="GL115" s="81"/>
      <c r="GM115" s="81"/>
      <c r="GN115" s="81"/>
      <c r="GO115" s="81"/>
      <c r="GP115" s="81"/>
      <c r="GQ115" s="81"/>
      <c r="GR115" s="81"/>
      <c r="GS115" s="81"/>
      <c r="GT115" s="81"/>
      <c r="GU115" s="81"/>
      <c r="GV115" s="81"/>
      <c r="GW115" s="81"/>
      <c r="GX115" s="81"/>
      <c r="GY115" s="81"/>
      <c r="GZ115" s="81"/>
      <c r="HA115" s="81"/>
      <c r="HB115" s="81"/>
      <c r="HC115" s="81"/>
      <c r="HD115" s="81"/>
      <c r="HE115" s="81"/>
      <c r="HF115" s="81"/>
      <c r="HG115" s="81"/>
      <c r="HH115" s="81"/>
      <c r="HI115" s="81"/>
      <c r="HJ115" s="81"/>
      <c r="HK115" s="81"/>
      <c r="HL115" s="81"/>
      <c r="HM115" s="81"/>
      <c r="HN115" s="81"/>
      <c r="HO115" s="81"/>
      <c r="HP115" s="81"/>
      <c r="HQ115" s="81"/>
      <c r="HR115" s="81"/>
      <c r="HS115" s="81"/>
      <c r="HT115" s="81"/>
      <c r="HU115" s="81"/>
      <c r="HV115" s="81"/>
      <c r="HW115" s="81"/>
      <c r="HX115" s="81"/>
      <c r="HY115" s="81"/>
      <c r="HZ115" s="81"/>
      <c r="IA115" s="81"/>
      <c r="IB115" s="81"/>
      <c r="IC115" s="81"/>
      <c r="ID115" s="81"/>
      <c r="IE115" s="81"/>
      <c r="IF115" s="81"/>
      <c r="IG115" s="81"/>
      <c r="IH115" s="81"/>
      <c r="II115" s="81"/>
      <c r="IJ115" s="81"/>
      <c r="IK115" s="81"/>
      <c r="IL115" s="81"/>
      <c r="IM115" s="81"/>
      <c r="IN115" s="81"/>
      <c r="IO115" s="81"/>
      <c r="IP115" s="81"/>
      <c r="IQ115" s="81"/>
      <c r="IR115" s="81"/>
      <c r="IS115" s="81"/>
      <c r="IT115" s="81"/>
      <c r="IU115" s="81"/>
      <c r="IV115" s="81"/>
    </row>
    <row r="116" spans="1:24" s="65" customFormat="1" ht="29.25" customHeight="1">
      <c r="A116" s="36" t="s">
        <v>79</v>
      </c>
      <c r="B116" s="72"/>
      <c r="C116" s="21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</row>
    <row r="117" spans="1:24" s="65" customFormat="1" ht="29.25" customHeight="1">
      <c r="A117" s="71" t="s">
        <v>81</v>
      </c>
      <c r="B117" s="72"/>
      <c r="C117" s="21">
        <f t="shared" si="30"/>
        <v>3053</v>
      </c>
      <c r="D117" s="57"/>
      <c r="E117" s="57">
        <v>40</v>
      </c>
      <c r="F117" s="57">
        <v>100</v>
      </c>
      <c r="G117" s="57"/>
      <c r="H117" s="57"/>
      <c r="I117" s="57">
        <v>142</v>
      </c>
      <c r="J117" s="57">
        <v>621</v>
      </c>
      <c r="K117" s="57">
        <v>310</v>
      </c>
      <c r="L117" s="57"/>
      <c r="M117" s="57"/>
      <c r="N117" s="57"/>
      <c r="O117" s="57"/>
      <c r="P117" s="57"/>
      <c r="Q117" s="57">
        <v>600</v>
      </c>
      <c r="R117" s="57">
        <v>920</v>
      </c>
      <c r="S117" s="57"/>
      <c r="T117" s="57"/>
      <c r="U117" s="57"/>
      <c r="V117" s="57"/>
      <c r="W117" s="57"/>
      <c r="X117" s="57">
        <v>320</v>
      </c>
    </row>
    <row r="118" spans="1:24" s="65" customFormat="1" ht="29.25" customHeight="1">
      <c r="A118" s="36" t="s">
        <v>82</v>
      </c>
      <c r="B118" s="21"/>
      <c r="C118" s="21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</row>
    <row r="119" spans="1:24" s="65" customFormat="1" ht="29.25" customHeight="1">
      <c r="A119" s="36" t="s">
        <v>91</v>
      </c>
      <c r="B119" s="21"/>
      <c r="C119" s="21">
        <f t="shared" si="30"/>
        <v>1373.85</v>
      </c>
      <c r="D119" s="46">
        <f>D117*0.45</f>
        <v>0</v>
      </c>
      <c r="E119" s="46">
        <f aca="true" t="shared" si="32" ref="E119:X119">E117*0.45</f>
        <v>18</v>
      </c>
      <c r="F119" s="46">
        <f t="shared" si="32"/>
        <v>45</v>
      </c>
      <c r="G119" s="46">
        <f t="shared" si="32"/>
        <v>0</v>
      </c>
      <c r="H119" s="46">
        <f t="shared" si="32"/>
        <v>0</v>
      </c>
      <c r="I119" s="46">
        <f t="shared" si="32"/>
        <v>63.9</v>
      </c>
      <c r="J119" s="46">
        <f t="shared" si="32"/>
        <v>279.45</v>
      </c>
      <c r="K119" s="46">
        <f t="shared" si="32"/>
        <v>139.5</v>
      </c>
      <c r="L119" s="46">
        <f t="shared" si="32"/>
        <v>0</v>
      </c>
      <c r="M119" s="46">
        <f t="shared" si="32"/>
        <v>0</v>
      </c>
      <c r="N119" s="46">
        <f t="shared" si="32"/>
        <v>0</v>
      </c>
      <c r="O119" s="46">
        <f t="shared" si="32"/>
        <v>0</v>
      </c>
      <c r="P119" s="46">
        <f t="shared" si="32"/>
        <v>0</v>
      </c>
      <c r="Q119" s="46">
        <f t="shared" si="32"/>
        <v>270</v>
      </c>
      <c r="R119" s="46">
        <f t="shared" si="32"/>
        <v>414</v>
      </c>
      <c r="S119" s="46">
        <f t="shared" si="32"/>
        <v>0</v>
      </c>
      <c r="T119" s="46">
        <f t="shared" si="32"/>
        <v>0</v>
      </c>
      <c r="U119" s="46">
        <f t="shared" si="32"/>
        <v>0</v>
      </c>
      <c r="V119" s="46">
        <f t="shared" si="32"/>
        <v>0</v>
      </c>
      <c r="W119" s="46">
        <f t="shared" si="32"/>
        <v>0</v>
      </c>
      <c r="X119" s="46">
        <f t="shared" si="32"/>
        <v>144</v>
      </c>
    </row>
    <row r="120" spans="1:24" s="65" customFormat="1" ht="29.25" customHeight="1">
      <c r="A120" s="71" t="s">
        <v>83</v>
      </c>
      <c r="B120" s="68" t="e">
        <f>B117/B118</f>
        <v>#DIV/0!</v>
      </c>
      <c r="C120" s="68" t="e">
        <f>C117/C118</f>
        <v>#DIV/0!</v>
      </c>
      <c r="D120" s="78" t="e">
        <f aca="true" t="shared" si="33" ref="D120:X120">D117/D118</f>
        <v>#DIV/0!</v>
      </c>
      <c r="E120" s="78" t="e">
        <f t="shared" si="33"/>
        <v>#DIV/0!</v>
      </c>
      <c r="F120" s="78" t="e">
        <f t="shared" si="33"/>
        <v>#DIV/0!</v>
      </c>
      <c r="G120" s="78" t="e">
        <f t="shared" si="33"/>
        <v>#DIV/0!</v>
      </c>
      <c r="H120" s="78" t="e">
        <f t="shared" si="33"/>
        <v>#DIV/0!</v>
      </c>
      <c r="I120" s="78" t="e">
        <f t="shared" si="33"/>
        <v>#DIV/0!</v>
      </c>
      <c r="J120" s="78" t="e">
        <f t="shared" si="33"/>
        <v>#DIV/0!</v>
      </c>
      <c r="K120" s="78" t="e">
        <f t="shared" si="33"/>
        <v>#DIV/0!</v>
      </c>
      <c r="L120" s="78" t="e">
        <f t="shared" si="33"/>
        <v>#DIV/0!</v>
      </c>
      <c r="M120" s="78" t="e">
        <f t="shared" si="33"/>
        <v>#DIV/0!</v>
      </c>
      <c r="N120" s="78" t="e">
        <f t="shared" si="33"/>
        <v>#DIV/0!</v>
      </c>
      <c r="O120" s="78" t="e">
        <f t="shared" si="33"/>
        <v>#DIV/0!</v>
      </c>
      <c r="P120" s="78" t="e">
        <f t="shared" si="33"/>
        <v>#DIV/0!</v>
      </c>
      <c r="Q120" s="78" t="e">
        <f t="shared" si="33"/>
        <v>#DIV/0!</v>
      </c>
      <c r="R120" s="78" t="e">
        <f t="shared" si="33"/>
        <v>#DIV/0!</v>
      </c>
      <c r="S120" s="78" t="e">
        <f t="shared" si="33"/>
        <v>#DIV/0!</v>
      </c>
      <c r="T120" s="78" t="e">
        <f t="shared" si="33"/>
        <v>#DIV/0!</v>
      </c>
      <c r="U120" s="78" t="e">
        <f t="shared" si="33"/>
        <v>#DIV/0!</v>
      </c>
      <c r="V120" s="78" t="e">
        <f t="shared" si="33"/>
        <v>#DIV/0!</v>
      </c>
      <c r="W120" s="78" t="e">
        <f t="shared" si="33"/>
        <v>#DIV/0!</v>
      </c>
      <c r="X120" s="78" t="e">
        <f t="shared" si="33"/>
        <v>#DIV/0!</v>
      </c>
    </row>
    <row r="121" spans="1:24" s="65" customFormat="1" ht="29.25" customHeight="1">
      <c r="A121" s="71" t="s">
        <v>84</v>
      </c>
      <c r="B121" s="72"/>
      <c r="C121" s="21">
        <f t="shared" si="30"/>
        <v>850</v>
      </c>
      <c r="D121" s="57"/>
      <c r="E121" s="57">
        <v>200</v>
      </c>
      <c r="F121" s="57"/>
      <c r="G121" s="57"/>
      <c r="H121" s="57"/>
      <c r="I121" s="57"/>
      <c r="J121" s="57"/>
      <c r="K121" s="57">
        <v>300</v>
      </c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>
        <v>350</v>
      </c>
    </row>
    <row r="122" spans="1:24" s="65" customFormat="1" ht="29.25" customHeight="1">
      <c r="A122" s="36" t="s">
        <v>85</v>
      </c>
      <c r="B122" s="21"/>
      <c r="C122" s="21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</row>
    <row r="123" spans="1:24" s="65" customFormat="1" ht="29.25" customHeight="1">
      <c r="A123" s="36" t="s">
        <v>92</v>
      </c>
      <c r="B123" s="21"/>
      <c r="C123" s="21">
        <f t="shared" si="30"/>
        <v>255</v>
      </c>
      <c r="D123" s="57">
        <f>D121*0.3</f>
        <v>0</v>
      </c>
      <c r="E123" s="57">
        <f aca="true" t="shared" si="34" ref="E123:X123">E121*0.3</f>
        <v>60</v>
      </c>
      <c r="F123" s="57">
        <f t="shared" si="34"/>
        <v>0</v>
      </c>
      <c r="G123" s="57">
        <f t="shared" si="34"/>
        <v>0</v>
      </c>
      <c r="H123" s="57">
        <f t="shared" si="34"/>
        <v>0</v>
      </c>
      <c r="I123" s="57">
        <f t="shared" si="34"/>
        <v>0</v>
      </c>
      <c r="J123" s="57">
        <v>0</v>
      </c>
      <c r="K123" s="57">
        <f t="shared" si="34"/>
        <v>90</v>
      </c>
      <c r="L123" s="57">
        <f t="shared" si="34"/>
        <v>0</v>
      </c>
      <c r="M123" s="57">
        <f t="shared" si="34"/>
        <v>0</v>
      </c>
      <c r="N123" s="57">
        <f t="shared" si="34"/>
        <v>0</v>
      </c>
      <c r="O123" s="57">
        <f t="shared" si="34"/>
        <v>0</v>
      </c>
      <c r="P123" s="57">
        <f t="shared" si="34"/>
        <v>0</v>
      </c>
      <c r="Q123" s="57">
        <f t="shared" si="34"/>
        <v>0</v>
      </c>
      <c r="R123" s="57">
        <f t="shared" si="34"/>
        <v>0</v>
      </c>
      <c r="S123" s="57">
        <f t="shared" si="34"/>
        <v>0</v>
      </c>
      <c r="T123" s="57">
        <f t="shared" si="34"/>
        <v>0</v>
      </c>
      <c r="U123" s="57">
        <f t="shared" si="34"/>
        <v>0</v>
      </c>
      <c r="V123" s="57">
        <f t="shared" si="34"/>
        <v>0</v>
      </c>
      <c r="W123" s="57">
        <f t="shared" si="34"/>
        <v>0</v>
      </c>
      <c r="X123" s="57">
        <f t="shared" si="34"/>
        <v>105</v>
      </c>
    </row>
    <row r="124" spans="1:24" s="65" customFormat="1" ht="29.25" customHeight="1">
      <c r="A124" s="71" t="s">
        <v>86</v>
      </c>
      <c r="B124" s="68" t="e">
        <f>B121/B122</f>
        <v>#DIV/0!</v>
      </c>
      <c r="C124" s="68" t="e">
        <f>C121/C122</f>
        <v>#DIV/0!</v>
      </c>
      <c r="D124" s="78" t="e">
        <f aca="true" t="shared" si="35" ref="D124:X124">D121/D122</f>
        <v>#DIV/0!</v>
      </c>
      <c r="E124" s="78" t="e">
        <f t="shared" si="35"/>
        <v>#DIV/0!</v>
      </c>
      <c r="F124" s="78" t="e">
        <f t="shared" si="35"/>
        <v>#DIV/0!</v>
      </c>
      <c r="G124" s="78" t="e">
        <f t="shared" si="35"/>
        <v>#DIV/0!</v>
      </c>
      <c r="H124" s="78" t="e">
        <f t="shared" si="35"/>
        <v>#DIV/0!</v>
      </c>
      <c r="I124" s="78" t="e">
        <f t="shared" si="35"/>
        <v>#DIV/0!</v>
      </c>
      <c r="J124" s="78" t="e">
        <f t="shared" si="35"/>
        <v>#DIV/0!</v>
      </c>
      <c r="K124" s="78" t="e">
        <f t="shared" si="35"/>
        <v>#DIV/0!</v>
      </c>
      <c r="L124" s="78" t="e">
        <f t="shared" si="35"/>
        <v>#DIV/0!</v>
      </c>
      <c r="M124" s="78" t="e">
        <f t="shared" si="35"/>
        <v>#DIV/0!</v>
      </c>
      <c r="N124" s="78" t="e">
        <f t="shared" si="35"/>
        <v>#DIV/0!</v>
      </c>
      <c r="O124" s="78" t="e">
        <f t="shared" si="35"/>
        <v>#DIV/0!</v>
      </c>
      <c r="P124" s="78" t="e">
        <f t="shared" si="35"/>
        <v>#DIV/0!</v>
      </c>
      <c r="Q124" s="78" t="e">
        <f t="shared" si="35"/>
        <v>#DIV/0!</v>
      </c>
      <c r="R124" s="78" t="e">
        <f t="shared" si="35"/>
        <v>#DIV/0!</v>
      </c>
      <c r="S124" s="78" t="e">
        <f t="shared" si="35"/>
        <v>#DIV/0!</v>
      </c>
      <c r="T124" s="78" t="e">
        <f t="shared" si="35"/>
        <v>#DIV/0!</v>
      </c>
      <c r="U124" s="78" t="e">
        <f t="shared" si="35"/>
        <v>#DIV/0!</v>
      </c>
      <c r="V124" s="78" t="e">
        <f t="shared" si="35"/>
        <v>#DIV/0!</v>
      </c>
      <c r="W124" s="78" t="e">
        <f t="shared" si="35"/>
        <v>#DIV/0!</v>
      </c>
      <c r="X124" s="78" t="e">
        <f t="shared" si="35"/>
        <v>#DIV/0!</v>
      </c>
    </row>
    <row r="125" spans="1:24" s="65" customFormat="1" ht="29.25" customHeight="1">
      <c r="A125" s="71" t="s">
        <v>87</v>
      </c>
      <c r="B125" s="72"/>
      <c r="C125" s="21">
        <f t="shared" si="30"/>
        <v>0</v>
      </c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</row>
    <row r="126" spans="1:24" s="65" customFormat="1" ht="29.25" customHeight="1">
      <c r="A126" s="36" t="s">
        <v>88</v>
      </c>
      <c r="B126" s="21"/>
      <c r="C126" s="21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</row>
    <row r="127" spans="1:24" s="65" customFormat="1" ht="29.25" customHeight="1">
      <c r="A127" s="36" t="s">
        <v>93</v>
      </c>
      <c r="B127" s="21"/>
      <c r="C127" s="21">
        <f t="shared" si="30"/>
        <v>0</v>
      </c>
      <c r="D127" s="57">
        <f>D125*0.17</f>
        <v>0</v>
      </c>
      <c r="E127" s="57">
        <f aca="true" t="shared" si="36" ref="E127:X127">E125*0.17</f>
        <v>0</v>
      </c>
      <c r="F127" s="57">
        <f t="shared" si="36"/>
        <v>0</v>
      </c>
      <c r="G127" s="57">
        <f t="shared" si="36"/>
        <v>0</v>
      </c>
      <c r="H127" s="57">
        <f t="shared" si="36"/>
        <v>0</v>
      </c>
      <c r="I127" s="57">
        <f t="shared" si="36"/>
        <v>0</v>
      </c>
      <c r="J127" s="57">
        <f t="shared" si="36"/>
        <v>0</v>
      </c>
      <c r="K127" s="57">
        <f t="shared" si="36"/>
        <v>0</v>
      </c>
      <c r="L127" s="57">
        <f t="shared" si="36"/>
        <v>0</v>
      </c>
      <c r="M127" s="57">
        <f t="shared" si="36"/>
        <v>0</v>
      </c>
      <c r="N127" s="57">
        <f t="shared" si="36"/>
        <v>0</v>
      </c>
      <c r="O127" s="57">
        <f t="shared" si="36"/>
        <v>0</v>
      </c>
      <c r="P127" s="57">
        <f t="shared" si="36"/>
        <v>0</v>
      </c>
      <c r="Q127" s="57">
        <f t="shared" si="36"/>
        <v>0</v>
      </c>
      <c r="R127" s="57">
        <f t="shared" si="36"/>
        <v>0</v>
      </c>
      <c r="S127" s="57">
        <f t="shared" si="36"/>
        <v>0</v>
      </c>
      <c r="T127" s="57">
        <f t="shared" si="36"/>
        <v>0</v>
      </c>
      <c r="U127" s="57">
        <f t="shared" si="36"/>
        <v>0</v>
      </c>
      <c r="V127" s="57">
        <f t="shared" si="36"/>
        <v>0</v>
      </c>
      <c r="W127" s="57">
        <f t="shared" si="36"/>
        <v>0</v>
      </c>
      <c r="X127" s="57">
        <f t="shared" si="36"/>
        <v>0</v>
      </c>
    </row>
    <row r="128" spans="1:24" s="65" customFormat="1" ht="29.25" customHeight="1">
      <c r="A128" s="71" t="s">
        <v>89</v>
      </c>
      <c r="B128" s="68" t="e">
        <f>B125/B126</f>
        <v>#DIV/0!</v>
      </c>
      <c r="C128" s="68" t="e">
        <f>C125/C126</f>
        <v>#DIV/0!</v>
      </c>
      <c r="D128" s="78" t="e">
        <f aca="true" t="shared" si="37" ref="D128:X128">D125/D126</f>
        <v>#DIV/0!</v>
      </c>
      <c r="E128" s="78" t="e">
        <f t="shared" si="37"/>
        <v>#DIV/0!</v>
      </c>
      <c r="F128" s="78" t="e">
        <f t="shared" si="37"/>
        <v>#DIV/0!</v>
      </c>
      <c r="G128" s="78" t="e">
        <f t="shared" si="37"/>
        <v>#DIV/0!</v>
      </c>
      <c r="H128" s="78" t="e">
        <f t="shared" si="37"/>
        <v>#DIV/0!</v>
      </c>
      <c r="I128" s="78" t="e">
        <f t="shared" si="37"/>
        <v>#DIV/0!</v>
      </c>
      <c r="J128" s="78" t="e">
        <f t="shared" si="37"/>
        <v>#DIV/0!</v>
      </c>
      <c r="K128" s="78" t="e">
        <f t="shared" si="37"/>
        <v>#DIV/0!</v>
      </c>
      <c r="L128" s="78" t="e">
        <f t="shared" si="37"/>
        <v>#DIV/0!</v>
      </c>
      <c r="M128" s="78" t="e">
        <f t="shared" si="37"/>
        <v>#DIV/0!</v>
      </c>
      <c r="N128" s="78" t="e">
        <f t="shared" si="37"/>
        <v>#DIV/0!</v>
      </c>
      <c r="O128" s="78" t="e">
        <f t="shared" si="37"/>
        <v>#DIV/0!</v>
      </c>
      <c r="P128" s="78" t="e">
        <f t="shared" si="37"/>
        <v>#DIV/0!</v>
      </c>
      <c r="Q128" s="78" t="e">
        <f t="shared" si="37"/>
        <v>#DIV/0!</v>
      </c>
      <c r="R128" s="78" t="e">
        <f t="shared" si="37"/>
        <v>#DIV/0!</v>
      </c>
      <c r="S128" s="78" t="e">
        <f t="shared" si="37"/>
        <v>#DIV/0!</v>
      </c>
      <c r="T128" s="78" t="e">
        <f t="shared" si="37"/>
        <v>#DIV/0!</v>
      </c>
      <c r="U128" s="78" t="e">
        <f t="shared" si="37"/>
        <v>#DIV/0!</v>
      </c>
      <c r="V128" s="78" t="e">
        <f t="shared" si="37"/>
        <v>#DIV/0!</v>
      </c>
      <c r="W128" s="78" t="e">
        <f t="shared" si="37"/>
        <v>#DIV/0!</v>
      </c>
      <c r="X128" s="78" t="e">
        <f t="shared" si="37"/>
        <v>#DIV/0!</v>
      </c>
    </row>
    <row r="129" spans="1:24" s="65" customFormat="1" ht="29.25" customHeight="1">
      <c r="A129" s="71" t="s">
        <v>80</v>
      </c>
      <c r="B129" s="72"/>
      <c r="C129" s="21">
        <f t="shared" si="30"/>
        <v>0</v>
      </c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</row>
    <row r="130" spans="1:24" ht="31.5" customHeight="1">
      <c r="A130" s="28" t="s">
        <v>48</v>
      </c>
      <c r="B130" s="59">
        <v>0</v>
      </c>
      <c r="C130" s="21">
        <f>SUM(D130:X130)</f>
        <v>1717</v>
      </c>
      <c r="D130" s="34"/>
      <c r="E130" s="34">
        <v>310</v>
      </c>
      <c r="F130" s="34">
        <v>20</v>
      </c>
      <c r="G130" s="34">
        <v>100</v>
      </c>
      <c r="H130" s="34"/>
      <c r="I130" s="34"/>
      <c r="J130" s="34">
        <v>50</v>
      </c>
      <c r="K130" s="34">
        <v>250</v>
      </c>
      <c r="L130" s="34">
        <v>41</v>
      </c>
      <c r="M130" s="34"/>
      <c r="N130" s="34">
        <v>30</v>
      </c>
      <c r="O130" s="34">
        <v>101</v>
      </c>
      <c r="P130" s="34">
        <v>150</v>
      </c>
      <c r="Q130" s="34">
        <v>100</v>
      </c>
      <c r="R130" s="34">
        <v>100</v>
      </c>
      <c r="S130" s="34"/>
      <c r="T130" s="34">
        <v>152</v>
      </c>
      <c r="U130" s="34"/>
      <c r="V130" s="34">
        <v>4</v>
      </c>
      <c r="W130" s="34">
        <v>140</v>
      </c>
      <c r="X130" s="34">
        <v>169</v>
      </c>
    </row>
    <row r="131" spans="1:24" ht="31.5" customHeight="1" hidden="1">
      <c r="A131" s="30" t="s">
        <v>47</v>
      </c>
      <c r="B131" s="21">
        <v>23032</v>
      </c>
      <c r="C131" s="21">
        <f>SUM(D131:X131)</f>
        <v>490</v>
      </c>
      <c r="D131" s="34"/>
      <c r="E131" s="34">
        <v>310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>
        <v>100</v>
      </c>
      <c r="Q131" s="34"/>
      <c r="R131" s="34"/>
      <c r="S131" s="34"/>
      <c r="T131" s="34"/>
      <c r="U131" s="34"/>
      <c r="V131" s="34"/>
      <c r="W131" s="34"/>
      <c r="X131" s="34">
        <v>80</v>
      </c>
    </row>
    <row r="132" spans="1:24" ht="21.75" customHeight="1">
      <c r="A132" s="36" t="s">
        <v>49</v>
      </c>
      <c r="B132" s="32">
        <f>B130/B131</f>
        <v>0</v>
      </c>
      <c r="C132" s="32">
        <f aca="true" t="shared" si="38" ref="C132:X132">C130/C131</f>
        <v>3.5040816326530613</v>
      </c>
      <c r="D132" s="33" t="e">
        <f t="shared" si="38"/>
        <v>#DIV/0!</v>
      </c>
      <c r="E132" s="33">
        <f t="shared" si="38"/>
        <v>1</v>
      </c>
      <c r="F132" s="33" t="e">
        <f t="shared" si="38"/>
        <v>#DIV/0!</v>
      </c>
      <c r="G132" s="33" t="e">
        <f t="shared" si="38"/>
        <v>#DIV/0!</v>
      </c>
      <c r="H132" s="33" t="e">
        <f t="shared" si="38"/>
        <v>#DIV/0!</v>
      </c>
      <c r="I132" s="33" t="e">
        <f t="shared" si="38"/>
        <v>#DIV/0!</v>
      </c>
      <c r="J132" s="33" t="e">
        <f t="shared" si="38"/>
        <v>#DIV/0!</v>
      </c>
      <c r="K132" s="33" t="e">
        <f t="shared" si="38"/>
        <v>#DIV/0!</v>
      </c>
      <c r="L132" s="33" t="e">
        <f t="shared" si="38"/>
        <v>#DIV/0!</v>
      </c>
      <c r="M132" s="33" t="e">
        <f t="shared" si="38"/>
        <v>#DIV/0!</v>
      </c>
      <c r="N132" s="33" t="e">
        <f t="shared" si="38"/>
        <v>#DIV/0!</v>
      </c>
      <c r="O132" s="33" t="e">
        <f t="shared" si="38"/>
        <v>#DIV/0!</v>
      </c>
      <c r="P132" s="33">
        <f t="shared" si="38"/>
        <v>1.5</v>
      </c>
      <c r="Q132" s="33" t="e">
        <f t="shared" si="38"/>
        <v>#DIV/0!</v>
      </c>
      <c r="R132" s="33" t="e">
        <f t="shared" si="38"/>
        <v>#DIV/0!</v>
      </c>
      <c r="S132" s="33" t="e">
        <f t="shared" si="38"/>
        <v>#DIV/0!</v>
      </c>
      <c r="T132" s="33" t="e">
        <f t="shared" si="38"/>
        <v>#DIV/0!</v>
      </c>
      <c r="U132" s="33" t="e">
        <f t="shared" si="38"/>
        <v>#DIV/0!</v>
      </c>
      <c r="V132" s="33" t="e">
        <f t="shared" si="38"/>
        <v>#DIV/0!</v>
      </c>
      <c r="W132" s="33" t="e">
        <f t="shared" si="38"/>
        <v>#DIV/0!</v>
      </c>
      <c r="X132" s="33">
        <f t="shared" si="38"/>
        <v>2.1125</v>
      </c>
    </row>
    <row r="133" spans="1:24" ht="21.75" customHeight="1">
      <c r="A133" s="36"/>
      <c r="B133" s="32"/>
      <c r="C133" s="3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:24" ht="34.5" customHeight="1">
      <c r="A134" s="116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8"/>
    </row>
    <row r="135" spans="1:2" ht="31.5" customHeight="1">
      <c r="A135" s="8"/>
      <c r="B135" s="13"/>
    </row>
    <row r="136" spans="1:2" ht="17.25">
      <c r="A136" s="8"/>
      <c r="B136" s="13"/>
    </row>
    <row r="137" spans="1:2" ht="17.25">
      <c r="A137" s="2"/>
      <c r="B137" s="13"/>
    </row>
    <row r="138" spans="1:2" ht="17.25">
      <c r="A138" s="2"/>
      <c r="B138" s="14"/>
    </row>
    <row r="139" spans="1:2" ht="17.25">
      <c r="A139" s="2"/>
      <c r="B139" s="14"/>
    </row>
    <row r="140" spans="1:2" ht="17.25">
      <c r="A140" s="2"/>
      <c r="B140" s="13"/>
    </row>
    <row r="141" spans="1:2" ht="17.25">
      <c r="A141" s="2"/>
      <c r="B141" s="14"/>
    </row>
    <row r="142" spans="1:2" ht="17.25">
      <c r="A142" s="2"/>
      <c r="B142" s="14"/>
    </row>
    <row r="143" spans="1:2" ht="17.25">
      <c r="A143" s="2"/>
      <c r="B143" s="15"/>
    </row>
    <row r="144" spans="1:2" ht="17.25">
      <c r="A144" s="2"/>
      <c r="B144" s="15"/>
    </row>
    <row r="145" ht="16.5">
      <c r="A145" s="2"/>
    </row>
    <row r="146" ht="16.5">
      <c r="A146" s="2"/>
    </row>
    <row r="147" ht="16.5">
      <c r="A147" s="2"/>
    </row>
    <row r="148" ht="16.5">
      <c r="A148" s="2"/>
    </row>
    <row r="149" ht="16.5">
      <c r="A149" s="2"/>
    </row>
    <row r="150" ht="16.5">
      <c r="A150" s="2"/>
    </row>
    <row r="151" ht="16.5">
      <c r="A151" s="2"/>
    </row>
    <row r="152" ht="16.5">
      <c r="A152" s="2"/>
    </row>
    <row r="153" ht="16.5">
      <c r="A153" s="2"/>
    </row>
    <row r="154" ht="16.5">
      <c r="A154" s="2"/>
    </row>
    <row r="155" ht="16.5">
      <c r="A155" s="2"/>
    </row>
    <row r="156" ht="16.5">
      <c r="A156" s="2"/>
    </row>
    <row r="157" ht="16.5">
      <c r="A157" s="2"/>
    </row>
    <row r="158" ht="16.5">
      <c r="A158" s="2"/>
    </row>
    <row r="159" ht="16.5">
      <c r="A159" s="2"/>
    </row>
    <row r="160" ht="16.5">
      <c r="A160" s="2"/>
    </row>
    <row r="161" ht="16.5">
      <c r="A161" s="2"/>
    </row>
    <row r="162" ht="16.5">
      <c r="A162" s="2"/>
    </row>
    <row r="163" ht="16.5">
      <c r="A163" s="2"/>
    </row>
    <row r="164" ht="16.5">
      <c r="A164" s="2"/>
    </row>
    <row r="165" ht="16.5">
      <c r="A165" s="2"/>
    </row>
    <row r="166" ht="16.5">
      <c r="A166" s="2"/>
    </row>
    <row r="167" ht="16.5">
      <c r="A167" s="2"/>
    </row>
    <row r="168" ht="16.5">
      <c r="A168" s="2"/>
    </row>
    <row r="169" ht="16.5">
      <c r="A169" s="2"/>
    </row>
    <row r="170" ht="16.5">
      <c r="A170" s="2"/>
    </row>
    <row r="171" ht="16.5">
      <c r="A171" s="2"/>
    </row>
    <row r="172" ht="16.5">
      <c r="A172" s="2"/>
    </row>
    <row r="173" ht="16.5">
      <c r="A173" s="2"/>
    </row>
    <row r="174" ht="16.5">
      <c r="A174" s="2"/>
    </row>
    <row r="175" ht="16.5">
      <c r="A175" s="2"/>
    </row>
    <row r="176" ht="16.5">
      <c r="A176" s="2"/>
    </row>
    <row r="177" ht="16.5">
      <c r="A177" s="2"/>
    </row>
    <row r="178" ht="16.5">
      <c r="A178" s="2"/>
    </row>
    <row r="179" ht="16.5">
      <c r="A179" s="2"/>
    </row>
    <row r="180" ht="16.5">
      <c r="A180" s="2"/>
    </row>
    <row r="181" ht="16.5">
      <c r="A181" s="2"/>
    </row>
    <row r="182" ht="16.5">
      <c r="A182" s="2"/>
    </row>
    <row r="183" ht="16.5">
      <c r="A183" s="2"/>
    </row>
    <row r="184" ht="16.5">
      <c r="A184" s="2"/>
    </row>
    <row r="185" ht="16.5">
      <c r="A185" s="2"/>
    </row>
    <row r="186" ht="16.5">
      <c r="A186" s="2"/>
    </row>
    <row r="187" ht="16.5">
      <c r="A187" s="2"/>
    </row>
    <row r="188" ht="16.5">
      <c r="A188" s="2"/>
    </row>
    <row r="189" ht="16.5">
      <c r="A189" s="2"/>
    </row>
    <row r="190" ht="16.5">
      <c r="A190" s="2"/>
    </row>
    <row r="191" ht="16.5">
      <c r="A191" s="2"/>
    </row>
    <row r="192" ht="16.5">
      <c r="A192" s="2"/>
    </row>
    <row r="193" ht="16.5">
      <c r="A193" s="2"/>
    </row>
    <row r="194" ht="16.5">
      <c r="A194" s="2"/>
    </row>
    <row r="195" ht="16.5">
      <c r="A195" s="2"/>
    </row>
    <row r="196" ht="16.5">
      <c r="A196" s="2"/>
    </row>
    <row r="197" ht="16.5">
      <c r="A197" s="2"/>
    </row>
    <row r="198" ht="16.5">
      <c r="A198" s="2"/>
    </row>
    <row r="199" ht="16.5">
      <c r="A199" s="2"/>
    </row>
    <row r="200" ht="16.5">
      <c r="A200" s="2"/>
    </row>
    <row r="201" ht="16.5">
      <c r="A201" s="2"/>
    </row>
    <row r="202" ht="16.5">
      <c r="A202" s="2"/>
    </row>
    <row r="203" ht="16.5">
      <c r="A203" s="2"/>
    </row>
    <row r="204" ht="16.5">
      <c r="A204" s="2"/>
    </row>
    <row r="205" ht="16.5">
      <c r="A205" s="2"/>
    </row>
    <row r="206" ht="16.5">
      <c r="A206" s="2"/>
    </row>
    <row r="207" ht="16.5">
      <c r="A207" s="2"/>
    </row>
    <row r="208" ht="16.5">
      <c r="A208" s="2"/>
    </row>
    <row r="209" ht="16.5">
      <c r="A209" s="2"/>
    </row>
    <row r="210" ht="16.5">
      <c r="A210" s="2"/>
    </row>
    <row r="211" ht="16.5">
      <c r="A211" s="2"/>
    </row>
    <row r="212" ht="16.5">
      <c r="A212" s="2"/>
    </row>
    <row r="213" ht="16.5">
      <c r="A213" s="2"/>
    </row>
    <row r="214" ht="16.5">
      <c r="A214" s="2"/>
    </row>
    <row r="215" ht="16.5">
      <c r="A215" s="2"/>
    </row>
    <row r="216" ht="16.5">
      <c r="A216" s="2"/>
    </row>
    <row r="217" ht="16.5">
      <c r="A217" s="2"/>
    </row>
    <row r="218" ht="16.5">
      <c r="A218" s="2"/>
    </row>
    <row r="219" ht="16.5">
      <c r="A219" s="2"/>
    </row>
    <row r="220" ht="16.5">
      <c r="A220" s="2"/>
    </row>
    <row r="221" ht="16.5">
      <c r="A221" s="2"/>
    </row>
    <row r="222" ht="16.5">
      <c r="A222" s="2"/>
    </row>
    <row r="223" ht="16.5">
      <c r="A223" s="2"/>
    </row>
    <row r="224" ht="16.5">
      <c r="A224" s="2"/>
    </row>
    <row r="225" ht="16.5">
      <c r="A225" s="2"/>
    </row>
    <row r="226" ht="16.5">
      <c r="A226" s="2"/>
    </row>
    <row r="227" ht="16.5">
      <c r="A227" s="2"/>
    </row>
    <row r="228" ht="16.5">
      <c r="A228" s="2"/>
    </row>
    <row r="229" ht="16.5">
      <c r="A229" s="2"/>
    </row>
    <row r="230" ht="16.5">
      <c r="A230" s="2"/>
    </row>
    <row r="231" ht="16.5">
      <c r="A231" s="2"/>
    </row>
    <row r="232" ht="16.5">
      <c r="A232" s="2"/>
    </row>
    <row r="233" ht="16.5">
      <c r="A233" s="2"/>
    </row>
    <row r="234" ht="16.5">
      <c r="A234" s="2"/>
    </row>
    <row r="235" ht="16.5">
      <c r="A235" s="2"/>
    </row>
    <row r="236" ht="16.5">
      <c r="A236" s="2"/>
    </row>
    <row r="237" ht="16.5">
      <c r="A237" s="2"/>
    </row>
    <row r="238" ht="16.5">
      <c r="A238" s="2"/>
    </row>
    <row r="239" ht="16.5">
      <c r="A239" s="2"/>
    </row>
    <row r="240" ht="16.5">
      <c r="A240" s="2"/>
    </row>
    <row r="241" ht="16.5">
      <c r="A241" s="2"/>
    </row>
    <row r="242" ht="16.5">
      <c r="A242" s="2"/>
    </row>
    <row r="243" ht="16.5">
      <c r="A243" s="2"/>
    </row>
    <row r="244" ht="16.5">
      <c r="A244" s="2"/>
    </row>
    <row r="245" ht="16.5">
      <c r="A245" s="2"/>
    </row>
    <row r="246" ht="16.5">
      <c r="A246" s="2"/>
    </row>
    <row r="247" ht="16.5">
      <c r="A247" s="2"/>
    </row>
    <row r="248" ht="16.5">
      <c r="A248" s="2"/>
    </row>
    <row r="249" ht="16.5">
      <c r="A249" s="2"/>
    </row>
    <row r="250" ht="16.5">
      <c r="A250" s="2"/>
    </row>
    <row r="251" ht="16.5">
      <c r="A251" s="2"/>
    </row>
    <row r="252" ht="16.5">
      <c r="A252" s="2"/>
    </row>
    <row r="253" ht="16.5">
      <c r="A253" s="2"/>
    </row>
    <row r="254" ht="16.5">
      <c r="A254" s="2"/>
    </row>
    <row r="255" ht="16.5">
      <c r="A255" s="2"/>
    </row>
    <row r="256" ht="16.5">
      <c r="A256" s="2"/>
    </row>
    <row r="257" ht="16.5">
      <c r="A257" s="2"/>
    </row>
    <row r="258" ht="16.5">
      <c r="A258" s="2"/>
    </row>
    <row r="259" ht="16.5">
      <c r="A259" s="2"/>
    </row>
    <row r="260" ht="16.5">
      <c r="A260" s="2"/>
    </row>
    <row r="261" ht="16.5">
      <c r="A261" s="2"/>
    </row>
    <row r="262" ht="16.5">
      <c r="A262" s="2"/>
    </row>
    <row r="263" ht="16.5">
      <c r="A263" s="2"/>
    </row>
    <row r="264" ht="16.5">
      <c r="A264" s="2"/>
    </row>
    <row r="265" ht="16.5">
      <c r="A265" s="2"/>
    </row>
    <row r="266" ht="16.5">
      <c r="A266" s="2"/>
    </row>
    <row r="267" ht="16.5">
      <c r="A267" s="2"/>
    </row>
    <row r="268" ht="16.5">
      <c r="A268" s="2"/>
    </row>
    <row r="269" ht="16.5">
      <c r="A269" s="2"/>
    </row>
    <row r="270" ht="16.5">
      <c r="A270" s="2"/>
    </row>
    <row r="271" ht="16.5">
      <c r="A271" s="2"/>
    </row>
    <row r="272" ht="16.5">
      <c r="A272" s="2"/>
    </row>
    <row r="273" ht="16.5">
      <c r="A273" s="2"/>
    </row>
    <row r="274" ht="16.5">
      <c r="A274" s="2"/>
    </row>
    <row r="275" ht="16.5">
      <c r="A275" s="2"/>
    </row>
    <row r="276" ht="16.5">
      <c r="A276" s="2"/>
    </row>
    <row r="277" ht="16.5">
      <c r="A277" s="2"/>
    </row>
    <row r="278" ht="16.5">
      <c r="A278" s="2"/>
    </row>
    <row r="279" ht="16.5">
      <c r="A279" s="2"/>
    </row>
    <row r="280" ht="16.5">
      <c r="A280" s="2"/>
    </row>
    <row r="281" ht="16.5">
      <c r="A281" s="2"/>
    </row>
    <row r="282" ht="16.5">
      <c r="A282" s="2"/>
    </row>
    <row r="283" ht="16.5">
      <c r="A283" s="2"/>
    </row>
    <row r="284" ht="16.5">
      <c r="A284" s="2"/>
    </row>
    <row r="285" ht="16.5">
      <c r="A285" s="2"/>
    </row>
    <row r="286" ht="16.5">
      <c r="A286" s="2"/>
    </row>
    <row r="287" ht="16.5">
      <c r="A287" s="2"/>
    </row>
    <row r="288" ht="16.5">
      <c r="A288" s="2"/>
    </row>
    <row r="289" ht="16.5">
      <c r="A289" s="2"/>
    </row>
    <row r="290" ht="16.5">
      <c r="A290" s="2"/>
    </row>
    <row r="291" ht="16.5">
      <c r="A291" s="2"/>
    </row>
    <row r="292" ht="16.5">
      <c r="A292" s="2"/>
    </row>
    <row r="293" ht="16.5">
      <c r="A293" s="2"/>
    </row>
    <row r="294" ht="16.5">
      <c r="A294" s="2"/>
    </row>
    <row r="295" ht="16.5">
      <c r="A295" s="2"/>
    </row>
    <row r="296" ht="16.5">
      <c r="A296" s="2"/>
    </row>
    <row r="297" ht="16.5">
      <c r="A297" s="2"/>
    </row>
    <row r="298" ht="16.5">
      <c r="A298" s="2"/>
    </row>
    <row r="299" ht="16.5">
      <c r="A299" s="2"/>
    </row>
    <row r="300" ht="16.5">
      <c r="A300" s="2"/>
    </row>
    <row r="301" ht="16.5">
      <c r="A301" s="2"/>
    </row>
    <row r="302" ht="16.5">
      <c r="A302" s="2"/>
    </row>
    <row r="303" ht="16.5">
      <c r="A303" s="2"/>
    </row>
    <row r="304" ht="16.5">
      <c r="A304" s="2"/>
    </row>
    <row r="305" ht="16.5">
      <c r="A305" s="2"/>
    </row>
    <row r="306" ht="16.5">
      <c r="A306" s="2"/>
    </row>
    <row r="307" ht="16.5">
      <c r="A307" s="2"/>
    </row>
    <row r="308" ht="16.5">
      <c r="A308" s="2"/>
    </row>
    <row r="309" ht="16.5">
      <c r="A309" s="2"/>
    </row>
    <row r="310" ht="16.5">
      <c r="A310" s="2"/>
    </row>
    <row r="311" ht="16.5">
      <c r="A311" s="2"/>
    </row>
    <row r="312" ht="16.5">
      <c r="A312" s="2"/>
    </row>
    <row r="313" ht="16.5">
      <c r="A313" s="2"/>
    </row>
    <row r="314" ht="16.5">
      <c r="A314" s="2"/>
    </row>
    <row r="315" ht="16.5">
      <c r="A315" s="2"/>
    </row>
    <row r="316" ht="16.5">
      <c r="A316" s="2"/>
    </row>
    <row r="317" ht="16.5">
      <c r="A317" s="2"/>
    </row>
    <row r="318" ht="16.5">
      <c r="A318" s="2"/>
    </row>
    <row r="319" ht="16.5">
      <c r="A319" s="2"/>
    </row>
    <row r="320" ht="16.5">
      <c r="A320" s="2"/>
    </row>
    <row r="321" ht="16.5">
      <c r="A321" s="2"/>
    </row>
    <row r="322" ht="16.5">
      <c r="A322" s="2"/>
    </row>
    <row r="323" ht="16.5">
      <c r="A323" s="2"/>
    </row>
    <row r="324" ht="16.5">
      <c r="A324" s="2"/>
    </row>
    <row r="325" ht="16.5">
      <c r="A325" s="2"/>
    </row>
    <row r="326" ht="16.5">
      <c r="A326" s="2"/>
    </row>
    <row r="327" ht="16.5">
      <c r="A327" s="2"/>
    </row>
    <row r="328" ht="16.5">
      <c r="A328" s="2"/>
    </row>
    <row r="329" ht="16.5">
      <c r="A329" s="2"/>
    </row>
    <row r="330" ht="16.5">
      <c r="A330" s="2"/>
    </row>
    <row r="331" ht="16.5">
      <c r="A331" s="2"/>
    </row>
    <row r="332" ht="16.5">
      <c r="A332" s="2"/>
    </row>
    <row r="333" ht="16.5">
      <c r="A333" s="2"/>
    </row>
    <row r="334" ht="16.5">
      <c r="A334" s="2"/>
    </row>
    <row r="335" ht="16.5">
      <c r="A335" s="2"/>
    </row>
    <row r="336" ht="16.5">
      <c r="A336" s="2"/>
    </row>
    <row r="337" ht="16.5">
      <c r="A337" s="2"/>
    </row>
    <row r="338" ht="16.5">
      <c r="A338" s="2"/>
    </row>
    <row r="339" ht="16.5">
      <c r="A339" s="2"/>
    </row>
    <row r="340" ht="16.5">
      <c r="A340" s="2"/>
    </row>
    <row r="341" ht="16.5">
      <c r="A341" s="2"/>
    </row>
    <row r="342" ht="16.5">
      <c r="A342" s="2"/>
    </row>
    <row r="343" ht="16.5">
      <c r="A343" s="2"/>
    </row>
    <row r="344" ht="16.5">
      <c r="A344" s="2"/>
    </row>
    <row r="345" ht="16.5">
      <c r="A345" s="2"/>
    </row>
    <row r="346" ht="16.5">
      <c r="A346" s="2"/>
    </row>
    <row r="347" ht="16.5">
      <c r="A347" s="2"/>
    </row>
    <row r="348" ht="16.5">
      <c r="A348" s="2"/>
    </row>
    <row r="349" ht="16.5">
      <c r="A349" s="2"/>
    </row>
    <row r="350" ht="16.5">
      <c r="A350" s="2"/>
    </row>
    <row r="351" ht="16.5">
      <c r="A351" s="2"/>
    </row>
    <row r="352" ht="16.5">
      <c r="A352" s="2"/>
    </row>
    <row r="353" ht="16.5">
      <c r="A353" s="2"/>
    </row>
    <row r="354" ht="16.5">
      <c r="A354" s="2"/>
    </row>
    <row r="355" ht="16.5">
      <c r="A355" s="2"/>
    </row>
    <row r="356" ht="16.5">
      <c r="A356" s="2"/>
    </row>
    <row r="357" ht="16.5">
      <c r="A357" s="2"/>
    </row>
    <row r="358" ht="16.5">
      <c r="A358" s="2"/>
    </row>
    <row r="359" ht="16.5">
      <c r="A359" s="2"/>
    </row>
    <row r="360" ht="16.5">
      <c r="A360" s="2"/>
    </row>
    <row r="361" ht="16.5">
      <c r="A361" s="2"/>
    </row>
    <row r="362" ht="16.5">
      <c r="A362" s="2"/>
    </row>
    <row r="363" ht="16.5">
      <c r="A363" s="2"/>
    </row>
    <row r="364" ht="16.5">
      <c r="A364" s="2"/>
    </row>
    <row r="365" ht="16.5">
      <c r="A365" s="2"/>
    </row>
    <row r="366" ht="16.5">
      <c r="A366" s="2"/>
    </row>
    <row r="367" ht="16.5">
      <c r="A367" s="2"/>
    </row>
    <row r="368" ht="16.5">
      <c r="A368" s="2"/>
    </row>
    <row r="369" ht="16.5">
      <c r="A369" s="2"/>
    </row>
    <row r="370" ht="16.5">
      <c r="A370" s="2"/>
    </row>
    <row r="371" ht="16.5">
      <c r="A371" s="2"/>
    </row>
    <row r="372" ht="16.5">
      <c r="A372" s="2"/>
    </row>
    <row r="373" ht="16.5">
      <c r="A373" s="2"/>
    </row>
    <row r="374" ht="16.5">
      <c r="A374" s="2"/>
    </row>
    <row r="375" ht="16.5">
      <c r="A375" s="2"/>
    </row>
    <row r="376" ht="16.5">
      <c r="A376" s="2"/>
    </row>
    <row r="377" ht="16.5">
      <c r="A377" s="2"/>
    </row>
    <row r="378" ht="16.5">
      <c r="A378" s="2"/>
    </row>
    <row r="379" ht="16.5">
      <c r="A379" s="2"/>
    </row>
    <row r="380" ht="16.5">
      <c r="A380" s="2"/>
    </row>
    <row r="381" ht="16.5">
      <c r="A381" s="2"/>
    </row>
    <row r="382" ht="16.5">
      <c r="A382" s="2"/>
    </row>
    <row r="383" ht="16.5">
      <c r="A383" s="2"/>
    </row>
    <row r="384" ht="16.5">
      <c r="A384" s="2"/>
    </row>
    <row r="385" ht="16.5">
      <c r="A385" s="2"/>
    </row>
    <row r="386" ht="16.5">
      <c r="A386" s="2"/>
    </row>
    <row r="387" ht="16.5">
      <c r="A387" s="2"/>
    </row>
    <row r="388" ht="16.5">
      <c r="A388" s="2"/>
    </row>
    <row r="389" ht="16.5">
      <c r="A389" s="2"/>
    </row>
    <row r="390" ht="16.5">
      <c r="A390" s="2"/>
    </row>
    <row r="391" ht="16.5">
      <c r="A391" s="2"/>
    </row>
    <row r="392" ht="16.5">
      <c r="A392" s="2"/>
    </row>
    <row r="393" ht="16.5">
      <c r="A393" s="2"/>
    </row>
    <row r="394" ht="16.5">
      <c r="A394" s="2"/>
    </row>
    <row r="395" ht="16.5">
      <c r="A395" s="2"/>
    </row>
    <row r="396" ht="16.5">
      <c r="A396" s="2"/>
    </row>
    <row r="397" ht="16.5">
      <c r="A397" s="2"/>
    </row>
    <row r="398" ht="16.5">
      <c r="A398" s="2"/>
    </row>
    <row r="399" ht="16.5">
      <c r="A399" s="2"/>
    </row>
    <row r="400" ht="16.5">
      <c r="A400" s="2"/>
    </row>
    <row r="401" ht="16.5">
      <c r="A401" s="2"/>
    </row>
    <row r="402" ht="16.5">
      <c r="A402" s="2"/>
    </row>
    <row r="403" ht="16.5">
      <c r="A403" s="2"/>
    </row>
    <row r="404" ht="16.5">
      <c r="A404" s="2"/>
    </row>
    <row r="405" ht="16.5">
      <c r="A405" s="2"/>
    </row>
    <row r="406" ht="16.5">
      <c r="A406" s="2"/>
    </row>
    <row r="407" ht="16.5">
      <c r="A407" s="2"/>
    </row>
    <row r="408" ht="16.5">
      <c r="A408" s="2"/>
    </row>
    <row r="409" ht="16.5">
      <c r="A409" s="2"/>
    </row>
    <row r="410" ht="16.5">
      <c r="A410" s="2"/>
    </row>
    <row r="411" ht="16.5">
      <c r="A411" s="2"/>
    </row>
    <row r="412" ht="16.5">
      <c r="A412" s="2"/>
    </row>
    <row r="413" ht="16.5">
      <c r="A413" s="2"/>
    </row>
    <row r="414" ht="16.5">
      <c r="A414" s="2"/>
    </row>
    <row r="415" ht="16.5">
      <c r="A415" s="2"/>
    </row>
    <row r="416" ht="16.5">
      <c r="A416" s="2"/>
    </row>
    <row r="417" ht="16.5">
      <c r="A417" s="2"/>
    </row>
    <row r="418" ht="16.5">
      <c r="A418" s="2"/>
    </row>
    <row r="419" ht="16.5">
      <c r="A419" s="2"/>
    </row>
    <row r="420" ht="16.5">
      <c r="A420" s="2"/>
    </row>
    <row r="421" ht="16.5">
      <c r="A421" s="2"/>
    </row>
    <row r="422" ht="16.5">
      <c r="A422" s="2"/>
    </row>
    <row r="423" ht="16.5">
      <c r="A423" s="2"/>
    </row>
    <row r="424" ht="16.5">
      <c r="A424" s="2"/>
    </row>
    <row r="425" ht="16.5">
      <c r="A425" s="2"/>
    </row>
    <row r="426" ht="16.5">
      <c r="A426" s="2"/>
    </row>
    <row r="427" ht="16.5">
      <c r="A427" s="2"/>
    </row>
    <row r="428" ht="16.5">
      <c r="A428" s="2"/>
    </row>
    <row r="429" ht="16.5">
      <c r="A429" s="2"/>
    </row>
    <row r="430" ht="16.5">
      <c r="A430" s="2"/>
    </row>
    <row r="431" ht="16.5">
      <c r="A431" s="2"/>
    </row>
    <row r="432" ht="16.5">
      <c r="A432" s="2"/>
    </row>
    <row r="433" ht="16.5">
      <c r="A433" s="2"/>
    </row>
    <row r="434" ht="16.5">
      <c r="A434" s="2"/>
    </row>
    <row r="435" ht="16.5">
      <c r="A435" s="2"/>
    </row>
    <row r="436" ht="16.5">
      <c r="A436" s="2"/>
    </row>
    <row r="437" ht="16.5">
      <c r="A437" s="2"/>
    </row>
    <row r="438" ht="16.5">
      <c r="A438" s="2"/>
    </row>
    <row r="439" ht="16.5">
      <c r="A439" s="2"/>
    </row>
    <row r="440" ht="16.5">
      <c r="A440" s="2"/>
    </row>
    <row r="441" ht="16.5">
      <c r="A441" s="2"/>
    </row>
    <row r="442" ht="16.5">
      <c r="A442" s="2"/>
    </row>
    <row r="443" ht="16.5">
      <c r="A443" s="2"/>
    </row>
    <row r="444" ht="16.5">
      <c r="A444" s="2"/>
    </row>
    <row r="445" ht="16.5">
      <c r="A445" s="2"/>
    </row>
    <row r="446" ht="16.5">
      <c r="A446" s="2"/>
    </row>
    <row r="447" ht="16.5">
      <c r="A447" s="2"/>
    </row>
    <row r="448" ht="16.5">
      <c r="A448" s="2"/>
    </row>
    <row r="449" ht="16.5">
      <c r="A449" s="2"/>
    </row>
    <row r="450" ht="16.5">
      <c r="A450" s="2"/>
    </row>
    <row r="451" ht="16.5">
      <c r="A451" s="2"/>
    </row>
    <row r="452" ht="16.5">
      <c r="A452" s="2"/>
    </row>
    <row r="453" ht="16.5">
      <c r="A453" s="2"/>
    </row>
    <row r="454" ht="16.5">
      <c r="A454" s="2"/>
    </row>
    <row r="455" ht="16.5">
      <c r="A455" s="2"/>
    </row>
    <row r="456" ht="16.5">
      <c r="A456" s="2"/>
    </row>
    <row r="457" ht="16.5">
      <c r="A457" s="2"/>
    </row>
    <row r="458" ht="16.5">
      <c r="A458" s="2"/>
    </row>
    <row r="459" ht="16.5">
      <c r="A459" s="2"/>
    </row>
    <row r="460" ht="16.5">
      <c r="A460" s="2"/>
    </row>
    <row r="461" ht="16.5">
      <c r="A461" s="2"/>
    </row>
    <row r="462" ht="16.5">
      <c r="A462" s="2"/>
    </row>
    <row r="463" ht="16.5">
      <c r="A463" s="2"/>
    </row>
    <row r="464" ht="16.5">
      <c r="A464" s="2"/>
    </row>
    <row r="465" ht="16.5">
      <c r="A465" s="2"/>
    </row>
    <row r="466" ht="16.5">
      <c r="A466" s="2"/>
    </row>
    <row r="467" ht="16.5">
      <c r="A467" s="2"/>
    </row>
    <row r="468" ht="16.5">
      <c r="A468" s="2"/>
    </row>
    <row r="469" ht="16.5">
      <c r="A469" s="2"/>
    </row>
    <row r="470" ht="16.5">
      <c r="A470" s="2"/>
    </row>
    <row r="471" ht="16.5">
      <c r="A471" s="2"/>
    </row>
    <row r="472" ht="16.5">
      <c r="A472" s="2"/>
    </row>
    <row r="473" ht="16.5">
      <c r="A473" s="2"/>
    </row>
    <row r="474" ht="16.5">
      <c r="A474" s="2"/>
    </row>
    <row r="475" ht="16.5">
      <c r="A475" s="2"/>
    </row>
    <row r="476" ht="16.5">
      <c r="A476" s="2"/>
    </row>
    <row r="477" ht="16.5">
      <c r="A477" s="2"/>
    </row>
    <row r="478" ht="16.5">
      <c r="A478" s="2"/>
    </row>
    <row r="479" ht="16.5">
      <c r="A479" s="2"/>
    </row>
    <row r="480" ht="16.5">
      <c r="A480" s="2"/>
    </row>
    <row r="481" ht="16.5">
      <c r="A481" s="2"/>
    </row>
    <row r="482" ht="16.5">
      <c r="A482" s="2"/>
    </row>
    <row r="483" ht="16.5">
      <c r="A483" s="2"/>
    </row>
    <row r="484" ht="16.5">
      <c r="A484" s="2"/>
    </row>
    <row r="485" ht="16.5">
      <c r="A485" s="2"/>
    </row>
    <row r="486" ht="16.5">
      <c r="A486" s="2"/>
    </row>
    <row r="487" ht="16.5">
      <c r="A487" s="2"/>
    </row>
    <row r="488" ht="16.5">
      <c r="A488" s="2"/>
    </row>
    <row r="489" ht="16.5">
      <c r="A489" s="2"/>
    </row>
    <row r="490" ht="16.5">
      <c r="A490" s="2"/>
    </row>
    <row r="491" ht="16.5">
      <c r="A491" s="2"/>
    </row>
    <row r="492" ht="16.5">
      <c r="A492" s="2"/>
    </row>
    <row r="493" ht="16.5">
      <c r="A493" s="2"/>
    </row>
    <row r="494" ht="16.5">
      <c r="A494" s="2"/>
    </row>
    <row r="495" ht="16.5">
      <c r="A495" s="2"/>
    </row>
    <row r="496" ht="16.5">
      <c r="A496" s="2"/>
    </row>
    <row r="497" ht="16.5">
      <c r="A497" s="2"/>
    </row>
    <row r="498" ht="16.5">
      <c r="A498" s="2"/>
    </row>
    <row r="499" ht="16.5">
      <c r="A499" s="2"/>
    </row>
    <row r="500" ht="16.5">
      <c r="A500" s="2"/>
    </row>
    <row r="501" ht="16.5">
      <c r="A501" s="2"/>
    </row>
    <row r="502" ht="16.5">
      <c r="A502" s="2"/>
    </row>
    <row r="503" ht="16.5">
      <c r="A503" s="2"/>
    </row>
    <row r="504" ht="16.5">
      <c r="A504" s="2"/>
    </row>
    <row r="505" ht="16.5">
      <c r="A505" s="2"/>
    </row>
    <row r="506" ht="16.5">
      <c r="A506" s="2"/>
    </row>
    <row r="507" ht="16.5">
      <c r="A507" s="2"/>
    </row>
    <row r="508" ht="16.5">
      <c r="A508" s="2"/>
    </row>
    <row r="509" ht="16.5">
      <c r="A509" s="2"/>
    </row>
    <row r="510" ht="16.5">
      <c r="A510" s="2"/>
    </row>
    <row r="511" ht="16.5">
      <c r="A511" s="2"/>
    </row>
    <row r="512" ht="16.5">
      <c r="A512" s="2"/>
    </row>
    <row r="513" ht="16.5">
      <c r="A513" s="2"/>
    </row>
    <row r="514" ht="16.5">
      <c r="A514" s="2"/>
    </row>
    <row r="515" ht="16.5">
      <c r="A515" s="2"/>
    </row>
    <row r="516" ht="16.5">
      <c r="A516" s="2"/>
    </row>
    <row r="517" ht="16.5">
      <c r="A517" s="2"/>
    </row>
    <row r="518" ht="16.5">
      <c r="A518" s="2"/>
    </row>
    <row r="519" ht="16.5">
      <c r="A519" s="2"/>
    </row>
    <row r="520" ht="16.5">
      <c r="A520" s="2"/>
    </row>
    <row r="521" ht="16.5">
      <c r="A521" s="2"/>
    </row>
    <row r="522" ht="16.5">
      <c r="A522" s="2"/>
    </row>
    <row r="523" ht="16.5">
      <c r="A523" s="2"/>
    </row>
    <row r="524" ht="16.5">
      <c r="A524" s="2"/>
    </row>
    <row r="525" ht="16.5">
      <c r="A525" s="2"/>
    </row>
    <row r="526" ht="16.5">
      <c r="A526" s="2"/>
    </row>
    <row r="527" ht="16.5">
      <c r="A527" s="2"/>
    </row>
    <row r="528" ht="16.5">
      <c r="A528" s="2"/>
    </row>
    <row r="529" ht="16.5">
      <c r="A529" s="2"/>
    </row>
    <row r="530" ht="16.5">
      <c r="A530" s="2"/>
    </row>
    <row r="531" ht="16.5">
      <c r="A531" s="2"/>
    </row>
    <row r="532" ht="16.5">
      <c r="A532" s="2"/>
    </row>
    <row r="533" ht="16.5">
      <c r="A533" s="2"/>
    </row>
    <row r="534" ht="16.5">
      <c r="A534" s="2"/>
    </row>
    <row r="535" ht="16.5">
      <c r="A535" s="2"/>
    </row>
    <row r="536" ht="16.5">
      <c r="A536" s="2"/>
    </row>
    <row r="537" ht="16.5">
      <c r="A537" s="2"/>
    </row>
    <row r="538" ht="16.5">
      <c r="A538" s="2"/>
    </row>
    <row r="539" ht="16.5">
      <c r="A539" s="2"/>
    </row>
    <row r="540" ht="16.5">
      <c r="A540" s="2"/>
    </row>
    <row r="541" ht="16.5">
      <c r="A541" s="2"/>
    </row>
    <row r="542" ht="16.5">
      <c r="A542" s="2"/>
    </row>
    <row r="543" ht="16.5">
      <c r="A543" s="2"/>
    </row>
    <row r="544" ht="16.5">
      <c r="A544" s="2"/>
    </row>
    <row r="545" ht="16.5">
      <c r="A545" s="2"/>
    </row>
    <row r="546" ht="16.5">
      <c r="A546" s="2"/>
    </row>
    <row r="547" ht="16.5">
      <c r="A547" s="2"/>
    </row>
    <row r="548" ht="16.5">
      <c r="A548" s="2"/>
    </row>
    <row r="549" ht="16.5">
      <c r="A549" s="2"/>
    </row>
    <row r="550" ht="16.5">
      <c r="A550" s="2"/>
    </row>
    <row r="551" ht="16.5">
      <c r="A551" s="2"/>
    </row>
    <row r="552" ht="16.5">
      <c r="A552" s="2"/>
    </row>
    <row r="553" ht="16.5">
      <c r="A553" s="2"/>
    </row>
    <row r="554" ht="16.5">
      <c r="A554" s="2"/>
    </row>
    <row r="555" ht="16.5">
      <c r="A555" s="2"/>
    </row>
    <row r="556" ht="16.5">
      <c r="A556" s="2"/>
    </row>
    <row r="557" ht="16.5">
      <c r="A557" s="2"/>
    </row>
    <row r="558" ht="16.5">
      <c r="A558" s="2"/>
    </row>
    <row r="559" ht="16.5">
      <c r="A559" s="2"/>
    </row>
    <row r="560" ht="16.5">
      <c r="A560" s="2"/>
    </row>
    <row r="561" ht="16.5">
      <c r="A561" s="2"/>
    </row>
    <row r="562" ht="16.5">
      <c r="A562" s="2"/>
    </row>
    <row r="563" ht="16.5">
      <c r="A563" s="2"/>
    </row>
    <row r="564" ht="16.5">
      <c r="A564" s="2"/>
    </row>
    <row r="565" ht="16.5">
      <c r="A565" s="2"/>
    </row>
  </sheetData>
  <mergeCells count="27">
    <mergeCell ref="A2:X2"/>
    <mergeCell ref="A4:A6"/>
    <mergeCell ref="B4:B6"/>
    <mergeCell ref="C4:C6"/>
    <mergeCell ref="D4:X4"/>
    <mergeCell ref="D5:D6"/>
    <mergeCell ref="E5:E6"/>
    <mergeCell ref="F5:F6"/>
    <mergeCell ref="G5:G6"/>
    <mergeCell ref="H5:H6"/>
    <mergeCell ref="N5:N6"/>
    <mergeCell ref="O5:O6"/>
    <mergeCell ref="P5:P6"/>
    <mergeCell ref="I5:I6"/>
    <mergeCell ref="J5:J6"/>
    <mergeCell ref="K5:K6"/>
    <mergeCell ref="L5:L6"/>
    <mergeCell ref="A134:X134"/>
    <mergeCell ref="U5:U6"/>
    <mergeCell ref="V5:V6"/>
    <mergeCell ref="W5:W6"/>
    <mergeCell ref="X5:X6"/>
    <mergeCell ref="Q5:Q6"/>
    <mergeCell ref="R5:R6"/>
    <mergeCell ref="S5:S6"/>
    <mergeCell ref="T5:T6"/>
    <mergeCell ref="M5:M6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0"/>
  <sheetViews>
    <sheetView tabSelected="1" view="pageBreakPreview" zoomScale="60" workbookViewId="0" topLeftCell="A1">
      <pane xSplit="1" ySplit="6" topLeftCell="B7" activePane="bottomRight" state="frozen"/>
      <selection pane="topLeft" activeCell="F84" sqref="F84"/>
      <selection pane="topRight" activeCell="F84" sqref="F84"/>
      <selection pane="bottomLeft" activeCell="F84" sqref="F84"/>
      <selection pane="bottomRight" activeCell="F114" sqref="F114"/>
    </sheetView>
  </sheetViews>
  <sheetFormatPr defaultColWidth="9.00390625" defaultRowHeight="12.75"/>
  <cols>
    <col min="1" max="1" width="112.125" style="9" customWidth="1"/>
    <col min="2" max="2" width="40.75390625" style="2" customWidth="1"/>
    <col min="3" max="16384" width="9.125" style="2" customWidth="1"/>
  </cols>
  <sheetData>
    <row r="1" spans="1:2" ht="16.5">
      <c r="A1" s="134" t="s">
        <v>152</v>
      </c>
      <c r="B1" s="134"/>
    </row>
    <row r="2" spans="1:2" s="3" customFormat="1" ht="39" customHeight="1">
      <c r="A2" s="134"/>
      <c r="B2" s="134"/>
    </row>
    <row r="3" spans="1:2" s="3" customFormat="1" ht="29.25" customHeight="1">
      <c r="A3" s="134"/>
      <c r="B3" s="134"/>
    </row>
    <row r="4" spans="1:2" s="6" customFormat="1" ht="21" customHeight="1">
      <c r="A4" s="133" t="s">
        <v>20</v>
      </c>
      <c r="B4" s="133"/>
    </row>
    <row r="5" spans="1:2" s="6" customFormat="1" ht="12.75" customHeight="1">
      <c r="A5" s="133"/>
      <c r="B5" s="133"/>
    </row>
    <row r="6" spans="1:2" s="6" customFormat="1" ht="16.5">
      <c r="A6" s="133"/>
      <c r="B6" s="133"/>
    </row>
    <row r="7" spans="1:3" s="6" customFormat="1" ht="29.25" customHeight="1" hidden="1">
      <c r="A7" s="89" t="s">
        <v>40</v>
      </c>
      <c r="B7" s="18">
        <v>12550</v>
      </c>
      <c r="C7" s="10"/>
    </row>
    <row r="8" spans="1:3" s="6" customFormat="1" ht="29.25" customHeight="1" hidden="1">
      <c r="A8" s="20" t="s">
        <v>50</v>
      </c>
      <c r="B8" s="18">
        <f>СХПК!O8+КФХ!O8</f>
        <v>12550</v>
      </c>
      <c r="C8" s="10"/>
    </row>
    <row r="9" spans="1:3" s="6" customFormat="1" ht="29.25" customHeight="1" hidden="1">
      <c r="A9" s="25" t="s">
        <v>21</v>
      </c>
      <c r="B9" s="27">
        <f>B8/B7</f>
        <v>1</v>
      </c>
      <c r="C9" s="11"/>
    </row>
    <row r="10" spans="1:3" s="6" customFormat="1" ht="29.25" customHeight="1" hidden="1">
      <c r="A10" s="53" t="s">
        <v>54</v>
      </c>
      <c r="B10" s="23">
        <f>СХПК!O10+КФХ!O10</f>
        <v>4031</v>
      </c>
      <c r="C10" s="11"/>
    </row>
    <row r="11" spans="1:3" s="6" customFormat="1" ht="29.25" customHeight="1" hidden="1">
      <c r="A11" s="53" t="s">
        <v>55</v>
      </c>
      <c r="B11" s="23">
        <f>СХПК!O11+КФХ!O11</f>
        <v>284</v>
      </c>
      <c r="C11" s="11"/>
    </row>
    <row r="12" spans="1:3" s="6" customFormat="1" ht="29.25" customHeight="1" hidden="1">
      <c r="A12" s="63" t="s">
        <v>68</v>
      </c>
      <c r="B12" s="23">
        <f>СХПК!O12+КФХ!O12</f>
        <v>9225</v>
      </c>
      <c r="C12" s="11"/>
    </row>
    <row r="13" spans="1:3" s="6" customFormat="1" ht="29.25" customHeight="1" hidden="1">
      <c r="A13" s="63" t="s">
        <v>69</v>
      </c>
      <c r="B13" s="23">
        <f>СХПК!O13+КФХ!O13</f>
        <v>5759</v>
      </c>
      <c r="C13" s="11"/>
    </row>
    <row r="14" spans="1:2" s="7" customFormat="1" ht="29.25" customHeight="1" hidden="1">
      <c r="A14" s="28" t="s">
        <v>43</v>
      </c>
      <c r="B14" s="29">
        <f>СХПК!O14+КФХ!O14</f>
        <v>4147</v>
      </c>
    </row>
    <row r="15" spans="1:2" s="7" customFormat="1" ht="29.25" customHeight="1" hidden="1">
      <c r="A15" s="30" t="s">
        <v>27</v>
      </c>
      <c r="B15" s="31">
        <f>СХПК!O15+КФХ!O15</f>
        <v>398</v>
      </c>
    </row>
    <row r="16" spans="1:2" s="7" customFormat="1" ht="29.25" customHeight="1" hidden="1">
      <c r="A16" s="30" t="s">
        <v>26</v>
      </c>
      <c r="B16" s="33">
        <f>B15/B14</f>
        <v>0.09597299252471667</v>
      </c>
    </row>
    <row r="17" spans="1:2" s="7" customFormat="1" ht="29.25" customHeight="1" hidden="1">
      <c r="A17" s="54" t="s">
        <v>53</v>
      </c>
      <c r="B17" s="31">
        <f>СХПК!O17+КФХ!O17</f>
        <v>398</v>
      </c>
    </row>
    <row r="18" spans="1:2" s="7" customFormat="1" ht="29.25" customHeight="1" hidden="1">
      <c r="A18" s="16" t="s">
        <v>36</v>
      </c>
      <c r="B18" s="34">
        <f>СХПК!O18+КФХ!O18</f>
        <v>10679</v>
      </c>
    </row>
    <row r="19" spans="1:2" s="7" customFormat="1" ht="29.25" customHeight="1" hidden="1">
      <c r="A19" s="36" t="s">
        <v>39</v>
      </c>
      <c r="B19" s="37">
        <f>СХПК!O19+КФХ!O19</f>
        <v>193</v>
      </c>
    </row>
    <row r="20" spans="1:2" s="7" customFormat="1" ht="29.25" customHeight="1" hidden="1">
      <c r="A20" s="25" t="s">
        <v>21</v>
      </c>
      <c r="B20" s="33">
        <f>B19/B18</f>
        <v>0.018072853263414176</v>
      </c>
    </row>
    <row r="21" spans="1:2" s="7" customFormat="1" ht="29.25" customHeight="1" hidden="1">
      <c r="A21" s="36" t="s">
        <v>37</v>
      </c>
      <c r="B21" s="18">
        <f>СХПК!O21+КФХ!O21</f>
        <v>3683</v>
      </c>
    </row>
    <row r="22" spans="1:2" s="7" customFormat="1" ht="29.25" customHeight="1" hidden="1">
      <c r="A22" s="25" t="s">
        <v>44</v>
      </c>
      <c r="B22" s="39">
        <f>B21/B14</f>
        <v>0.8881118881118881</v>
      </c>
    </row>
    <row r="23" spans="1:2" s="7" customFormat="1" ht="29.25" customHeight="1" hidden="1">
      <c r="A23" s="36" t="s">
        <v>51</v>
      </c>
      <c r="B23" s="18">
        <f>СХПК!O23+КФХ!O23</f>
        <v>4510</v>
      </c>
    </row>
    <row r="24" spans="1:2" s="7" customFormat="1" ht="29.25" customHeight="1" hidden="1">
      <c r="A24" s="36" t="s">
        <v>44</v>
      </c>
      <c r="B24" s="39">
        <f>B23/B18</f>
        <v>0.42232418765802043</v>
      </c>
    </row>
    <row r="25" spans="1:2" s="7" customFormat="1" ht="29.25" customHeight="1" hidden="1">
      <c r="A25" s="47" t="s">
        <v>28</v>
      </c>
      <c r="B25" s="34"/>
    </row>
    <row r="26" spans="1:2" s="7" customFormat="1" ht="29.25" customHeight="1" hidden="1">
      <c r="A26" s="30" t="s">
        <v>34</v>
      </c>
      <c r="B26" s="31">
        <f>СХПК!O26+КФХ!O26</f>
        <v>3683</v>
      </c>
    </row>
    <row r="27" spans="1:2" s="7" customFormat="1" ht="29.25" customHeight="1" hidden="1">
      <c r="A27" s="25" t="s">
        <v>44</v>
      </c>
      <c r="B27" s="33">
        <f>B26/B14</f>
        <v>0.8881118881118881</v>
      </c>
    </row>
    <row r="28" spans="1:2" s="7" customFormat="1" ht="29.25" customHeight="1" hidden="1">
      <c r="A28" s="30" t="s">
        <v>35</v>
      </c>
      <c r="B28" s="22">
        <f>СХПК!O28+КФХ!O28</f>
        <v>9453</v>
      </c>
    </row>
    <row r="29" spans="1:2" s="7" customFormat="1" ht="29.25" customHeight="1" hidden="1">
      <c r="A29" s="25" t="s">
        <v>44</v>
      </c>
      <c r="B29" s="33">
        <f>B28/B18</f>
        <v>0.885195243000281</v>
      </c>
    </row>
    <row r="30" spans="1:2" s="7" customFormat="1" ht="29.25" customHeight="1" hidden="1">
      <c r="A30" s="42" t="s">
        <v>29</v>
      </c>
      <c r="B30" s="34">
        <f>СХПК!O30+КФХ!O30</f>
        <v>6331</v>
      </c>
    </row>
    <row r="31" spans="1:2" s="7" customFormat="1" ht="29.25" customHeight="1" hidden="1">
      <c r="A31" s="30" t="s">
        <v>30</v>
      </c>
      <c r="B31" s="31">
        <f>СХПК!O31+КФХ!O31</f>
        <v>6271</v>
      </c>
    </row>
    <row r="32" spans="1:2" s="7" customFormat="1" ht="29.25" customHeight="1" hidden="1">
      <c r="A32" s="25" t="s">
        <v>21</v>
      </c>
      <c r="B32" s="33">
        <f>B31/B30</f>
        <v>0.9905228241983889</v>
      </c>
    </row>
    <row r="33" spans="1:2" s="7" customFormat="1" ht="29.25" customHeight="1" hidden="1">
      <c r="A33" s="48" t="s">
        <v>52</v>
      </c>
      <c r="B33" s="50">
        <f>СХПК!O33+КФХ!O33</f>
        <v>7094</v>
      </c>
    </row>
    <row r="34" spans="1:3" s="6" customFormat="1" ht="29.25" customHeight="1" hidden="1">
      <c r="A34" s="55" t="s">
        <v>56</v>
      </c>
      <c r="B34" s="18">
        <f>СХПК!O34+КФХ!O34</f>
        <v>1180</v>
      </c>
      <c r="C34" s="10"/>
    </row>
    <row r="35" spans="1:3" s="6" customFormat="1" ht="29.25" customHeight="1" hidden="1">
      <c r="A35" s="56" t="s">
        <v>57</v>
      </c>
      <c r="B35" s="22">
        <f>СХПК!O35+КФХ!O35</f>
        <v>1100</v>
      </c>
      <c r="C35" s="10"/>
    </row>
    <row r="36" spans="1:3" s="6" customFormat="1" ht="29.25" customHeight="1" hidden="1">
      <c r="A36" s="53" t="s">
        <v>21</v>
      </c>
      <c r="B36" s="27">
        <f>B35/B34</f>
        <v>0.9322033898305084</v>
      </c>
      <c r="C36" s="11"/>
    </row>
    <row r="37" spans="1:3" s="6" customFormat="1" ht="29.25" customHeight="1" hidden="1">
      <c r="A37" s="63" t="s">
        <v>76</v>
      </c>
      <c r="B37" s="18">
        <f>СХПК!O37+КФХ!O37</f>
        <v>1100</v>
      </c>
      <c r="C37" s="11"/>
    </row>
    <row r="38" spans="1:3" s="6" customFormat="1" ht="29.25" customHeight="1" hidden="1">
      <c r="A38" s="55" t="s">
        <v>58</v>
      </c>
      <c r="B38" s="18">
        <f>СХПК!O38+КФХ!O38</f>
        <v>0</v>
      </c>
      <c r="C38" s="10"/>
    </row>
    <row r="39" spans="1:3" s="6" customFormat="1" ht="29.25" customHeight="1" hidden="1">
      <c r="A39" s="56" t="s">
        <v>59</v>
      </c>
      <c r="B39" s="24">
        <f>СХПК!O39+КФХ!O39</f>
        <v>0</v>
      </c>
      <c r="C39" s="10"/>
    </row>
    <row r="40" spans="1:3" s="6" customFormat="1" ht="29.25" customHeight="1" hidden="1">
      <c r="A40" s="53" t="s">
        <v>21</v>
      </c>
      <c r="B40" s="27"/>
      <c r="C40" s="11"/>
    </row>
    <row r="41" spans="1:3" s="6" customFormat="1" ht="29.25" customHeight="1" hidden="1">
      <c r="A41" s="63" t="s">
        <v>72</v>
      </c>
      <c r="B41" s="23">
        <f>СХПК!O41+КФХ!O41</f>
        <v>0</v>
      </c>
      <c r="C41" s="11"/>
    </row>
    <row r="42" spans="1:3" s="6" customFormat="1" ht="29.25" customHeight="1" hidden="1">
      <c r="A42" s="63" t="s">
        <v>73</v>
      </c>
      <c r="B42" s="22">
        <f>СХПК!O42+КФХ!O42</f>
        <v>0</v>
      </c>
      <c r="C42" s="11"/>
    </row>
    <row r="43" spans="1:3" s="6" customFormat="1" ht="29.25" customHeight="1" hidden="1">
      <c r="A43" s="55" t="s">
        <v>60</v>
      </c>
      <c r="B43" s="22">
        <f>СХПК!O43+КФХ!O43</f>
        <v>116</v>
      </c>
      <c r="C43" s="10"/>
    </row>
    <row r="44" spans="1:3" s="6" customFormat="1" ht="29.25" customHeight="1" hidden="1">
      <c r="A44" s="56" t="s">
        <v>61</v>
      </c>
      <c r="B44" s="18">
        <f>СХПК!O44+КФХ!O44</f>
        <v>82</v>
      </c>
      <c r="C44" s="10"/>
    </row>
    <row r="45" spans="1:3" s="6" customFormat="1" ht="29.25" customHeight="1" hidden="1">
      <c r="A45" s="53" t="s">
        <v>21</v>
      </c>
      <c r="B45" s="27">
        <f>B44/B43</f>
        <v>0.7068965517241379</v>
      </c>
      <c r="C45" s="11"/>
    </row>
    <row r="46" spans="1:3" s="6" customFormat="1" ht="29.25" customHeight="1" hidden="1">
      <c r="A46" s="53" t="s">
        <v>62</v>
      </c>
      <c r="B46" s="57">
        <f>СХПК!O46+КФХ!O46</f>
        <v>100</v>
      </c>
      <c r="C46" s="11"/>
    </row>
    <row r="47" spans="1:3" s="6" customFormat="1" ht="29.25" customHeight="1" hidden="1">
      <c r="A47" s="53" t="s">
        <v>63</v>
      </c>
      <c r="B47" s="57">
        <f>СХПК!O47+КФХ!O47</f>
        <v>190</v>
      </c>
      <c r="C47" s="11"/>
    </row>
    <row r="48" spans="1:3" s="6" customFormat="1" ht="29.25" customHeight="1" hidden="1">
      <c r="A48" s="53" t="s">
        <v>74</v>
      </c>
      <c r="B48" s="23">
        <f>СХПК!O48+КФХ!O48</f>
        <v>0</v>
      </c>
      <c r="C48" s="11"/>
    </row>
    <row r="49" spans="1:3" s="6" customFormat="1" ht="29.25" customHeight="1" hidden="1">
      <c r="A49" s="53" t="s">
        <v>64</v>
      </c>
      <c r="B49" s="57">
        <f>СХПК!O49+КФХ!O49</f>
        <v>1700</v>
      </c>
      <c r="C49" s="11"/>
    </row>
    <row r="50" spans="1:3" s="6" customFormat="1" ht="29.25" customHeight="1" hidden="1">
      <c r="A50" s="53" t="s">
        <v>67</v>
      </c>
      <c r="B50" s="57">
        <f>СХПК!O50+КФХ!O50</f>
        <v>186</v>
      </c>
      <c r="C50" s="11"/>
    </row>
    <row r="51" spans="1:3" s="6" customFormat="1" ht="29.25" customHeight="1" hidden="1">
      <c r="A51" s="53" t="s">
        <v>65</v>
      </c>
      <c r="B51" s="57">
        <f>СХПК!O51+КФХ!O51</f>
        <v>0</v>
      </c>
      <c r="C51" s="11"/>
    </row>
    <row r="52" spans="1:2" s="7" customFormat="1" ht="29.25" customHeight="1" hidden="1">
      <c r="A52" s="43" t="s">
        <v>38</v>
      </c>
      <c r="B52" s="34">
        <f>СХПК!O52+КФХ!O52</f>
        <v>4870</v>
      </c>
    </row>
    <row r="53" spans="1:2" s="7" customFormat="1" ht="29.25" customHeight="1" hidden="1">
      <c r="A53" s="25" t="s">
        <v>32</v>
      </c>
      <c r="B53" s="34">
        <f>СХПК!O53+КФХ!O53</f>
        <v>4855</v>
      </c>
    </row>
    <row r="54" spans="1:2" s="7" customFormat="1" ht="29.25" customHeight="1" hidden="1">
      <c r="A54" s="36" t="s">
        <v>45</v>
      </c>
      <c r="B54" s="52">
        <f>B53/B52</f>
        <v>0.9969199178644764</v>
      </c>
    </row>
    <row r="55" spans="1:2" s="7" customFormat="1" ht="29.25" customHeight="1" hidden="1">
      <c r="A55" s="44" t="s">
        <v>33</v>
      </c>
      <c r="B55" s="34">
        <f>СХПК!O55+КФХ!O55</f>
        <v>4278</v>
      </c>
    </row>
    <row r="56" spans="1:2" s="7" customFormat="1" ht="29.25" customHeight="1" hidden="1">
      <c r="A56" s="36" t="s">
        <v>31</v>
      </c>
      <c r="B56" s="34">
        <f>СХПК!O56+КФХ!O56</f>
        <v>2775</v>
      </c>
    </row>
    <row r="57" spans="1:2" s="7" customFormat="1" ht="29.25" customHeight="1" hidden="1">
      <c r="A57" s="36" t="s">
        <v>46</v>
      </c>
      <c r="B57" s="33">
        <f>B56/B55</f>
        <v>0.6486676016830295</v>
      </c>
    </row>
    <row r="58" spans="1:2" ht="29.25" customHeight="1" hidden="1">
      <c r="A58" s="16" t="s">
        <v>70</v>
      </c>
      <c r="B58" s="57">
        <f>СХПК!O58+КФХ!O58</f>
        <v>4</v>
      </c>
    </row>
    <row r="59" spans="1:2" ht="29.25" customHeight="1" hidden="1">
      <c r="A59" s="20" t="s">
        <v>71</v>
      </c>
      <c r="B59" s="57">
        <f>СХПК!O59+КФХ!O59</f>
        <v>4</v>
      </c>
    </row>
    <row r="60" spans="1:2" ht="29.25" customHeight="1" hidden="1">
      <c r="A60" s="36" t="s">
        <v>21</v>
      </c>
      <c r="B60" s="27">
        <f>B59/B58</f>
        <v>1</v>
      </c>
    </row>
    <row r="61" spans="1:2" s="7" customFormat="1" ht="22.5">
      <c r="A61" s="16" t="s">
        <v>96</v>
      </c>
      <c r="B61" s="83"/>
    </row>
    <row r="62" spans="1:2" s="7" customFormat="1" ht="22.5">
      <c r="A62" s="16" t="s">
        <v>131</v>
      </c>
      <c r="B62" s="83"/>
    </row>
    <row r="63" spans="1:2" s="7" customFormat="1" ht="22.5">
      <c r="A63" s="16" t="s">
        <v>132</v>
      </c>
      <c r="B63" s="83"/>
    </row>
    <row r="64" spans="1:2" s="7" customFormat="1" ht="22.5">
      <c r="A64" s="20" t="s">
        <v>141</v>
      </c>
      <c r="B64" s="57"/>
    </row>
    <row r="65" spans="1:2" s="7" customFormat="1" ht="27" customHeight="1">
      <c r="A65" s="16" t="s">
        <v>138</v>
      </c>
      <c r="B65" s="57"/>
    </row>
    <row r="66" spans="1:2" s="7" customFormat="1" ht="27" customHeight="1">
      <c r="A66" s="16" t="s">
        <v>139</v>
      </c>
      <c r="B66" s="57"/>
    </row>
    <row r="67" spans="1:2" s="7" customFormat="1" ht="27" customHeight="1">
      <c r="A67" s="16" t="s">
        <v>140</v>
      </c>
      <c r="B67" s="57"/>
    </row>
    <row r="68" spans="1:2" s="7" customFormat="1" ht="27" customHeight="1">
      <c r="A68" s="16" t="s">
        <v>99</v>
      </c>
      <c r="B68" s="57"/>
    </row>
    <row r="69" spans="1:2" s="7" customFormat="1" ht="27" customHeight="1">
      <c r="A69" s="16" t="s">
        <v>136</v>
      </c>
      <c r="B69" s="57"/>
    </row>
    <row r="70" spans="1:2" s="7" customFormat="1" ht="27" customHeight="1">
      <c r="A70" s="16" t="s">
        <v>137</v>
      </c>
      <c r="B70" s="57"/>
    </row>
    <row r="71" spans="1:2" s="7" customFormat="1" ht="34.5" customHeight="1">
      <c r="A71" s="20" t="s">
        <v>142</v>
      </c>
      <c r="B71" s="57"/>
    </row>
    <row r="72" spans="1:2" s="7" customFormat="1" ht="27" customHeight="1">
      <c r="A72" s="16" t="s">
        <v>144</v>
      </c>
      <c r="B72" s="57"/>
    </row>
    <row r="73" spans="1:2" s="7" customFormat="1" ht="27" customHeight="1">
      <c r="A73" s="16" t="s">
        <v>145</v>
      </c>
      <c r="B73" s="57"/>
    </row>
    <row r="74" spans="1:2" s="7" customFormat="1" ht="27" customHeight="1">
      <c r="A74" s="16" t="s">
        <v>146</v>
      </c>
      <c r="B74" s="57"/>
    </row>
    <row r="75" spans="1:2" s="7" customFormat="1" ht="27" customHeight="1">
      <c r="A75" s="16" t="s">
        <v>147</v>
      </c>
      <c r="B75" s="57"/>
    </row>
    <row r="76" spans="1:2" s="7" customFormat="1" ht="27" customHeight="1">
      <c r="A76" s="16" t="s">
        <v>148</v>
      </c>
      <c r="B76" s="57"/>
    </row>
    <row r="77" spans="1:2" s="7" customFormat="1" ht="27" customHeight="1">
      <c r="A77" s="16" t="s">
        <v>149</v>
      </c>
      <c r="B77" s="57"/>
    </row>
    <row r="78" spans="1:2" s="7" customFormat="1" ht="27" customHeight="1">
      <c r="A78" s="20" t="s">
        <v>143</v>
      </c>
      <c r="B78" s="58"/>
    </row>
    <row r="79" spans="1:2" s="7" customFormat="1" ht="22.5">
      <c r="A79" s="97" t="s">
        <v>125</v>
      </c>
      <c r="B79" s="57"/>
    </row>
    <row r="80" spans="1:2" s="7" customFormat="1" ht="27" customHeight="1">
      <c r="A80" s="97" t="s">
        <v>106</v>
      </c>
      <c r="B80" s="57"/>
    </row>
    <row r="81" spans="1:2" s="7" customFormat="1" ht="27" customHeight="1">
      <c r="A81" s="97" t="s">
        <v>127</v>
      </c>
      <c r="B81" s="57"/>
    </row>
    <row r="82" spans="1:2" s="7" customFormat="1" ht="27" customHeight="1">
      <c r="A82" s="20" t="s">
        <v>107</v>
      </c>
      <c r="B82" s="83"/>
    </row>
    <row r="83" spans="1:2" s="7" customFormat="1" ht="27" customHeight="1">
      <c r="A83" s="16" t="s">
        <v>112</v>
      </c>
      <c r="B83" s="83"/>
    </row>
    <row r="84" spans="1:2" s="7" customFormat="1" ht="27" customHeight="1">
      <c r="A84" s="20" t="s">
        <v>113</v>
      </c>
      <c r="B84" s="57"/>
    </row>
    <row r="85" spans="1:2" s="7" customFormat="1" ht="27" customHeight="1">
      <c r="A85" s="36" t="s">
        <v>21</v>
      </c>
      <c r="B85" s="27"/>
    </row>
    <row r="86" spans="1:2" s="7" customFormat="1" ht="27" customHeight="1">
      <c r="A86" s="20" t="s">
        <v>114</v>
      </c>
      <c r="B86" s="57"/>
    </row>
    <row r="87" spans="1:2" s="7" customFormat="1" ht="27" customHeight="1">
      <c r="A87" s="20" t="s">
        <v>111</v>
      </c>
      <c r="B87" s="95"/>
    </row>
    <row r="88" spans="1:2" s="7" customFormat="1" ht="24.75" customHeight="1">
      <c r="A88" s="20" t="s">
        <v>133</v>
      </c>
      <c r="B88" s="70"/>
    </row>
    <row r="89" spans="1:2" s="7" customFormat="1" ht="22.5">
      <c r="A89" s="96" t="s">
        <v>135</v>
      </c>
      <c r="B89" s="70"/>
    </row>
    <row r="90" spans="1:2" s="7" customFormat="1" ht="22.5">
      <c r="A90" s="96" t="s">
        <v>134</v>
      </c>
      <c r="B90" s="70"/>
    </row>
    <row r="91" spans="1:2" s="7" customFormat="1" ht="27" customHeight="1">
      <c r="A91" s="16" t="s">
        <v>115</v>
      </c>
      <c r="B91" s="83"/>
    </row>
    <row r="92" spans="1:2" s="7" customFormat="1" ht="27" customHeight="1">
      <c r="A92" s="20" t="s">
        <v>116</v>
      </c>
      <c r="B92" s="57"/>
    </row>
    <row r="93" spans="1:2" s="7" customFormat="1" ht="27" customHeight="1">
      <c r="A93" s="20" t="s">
        <v>117</v>
      </c>
      <c r="B93" s="57"/>
    </row>
    <row r="94" spans="1:2" s="7" customFormat="1" ht="27" customHeight="1">
      <c r="A94" s="20" t="s">
        <v>111</v>
      </c>
      <c r="B94" s="77"/>
    </row>
    <row r="95" spans="1:2" s="7" customFormat="1" ht="27" customHeight="1">
      <c r="A95" s="16" t="s">
        <v>122</v>
      </c>
      <c r="B95" s="83"/>
    </row>
    <row r="96" spans="1:2" s="7" customFormat="1" ht="27" customHeight="1">
      <c r="A96" s="20" t="s">
        <v>123</v>
      </c>
      <c r="B96" s="57"/>
    </row>
    <row r="97" spans="1:2" s="7" customFormat="1" ht="27" customHeight="1">
      <c r="A97" s="16" t="s">
        <v>21</v>
      </c>
      <c r="B97" s="27"/>
    </row>
    <row r="98" spans="1:2" s="7" customFormat="1" ht="27" customHeight="1">
      <c r="A98" s="20" t="s">
        <v>124</v>
      </c>
      <c r="B98" s="57"/>
    </row>
    <row r="99" spans="1:2" s="65" customFormat="1" ht="29.25" customHeight="1" hidden="1">
      <c r="A99" s="16" t="s">
        <v>90</v>
      </c>
      <c r="B99" s="57"/>
    </row>
    <row r="100" spans="1:2" s="65" customFormat="1" ht="29.25" customHeight="1" hidden="1">
      <c r="A100" s="20" t="s">
        <v>78</v>
      </c>
      <c r="B100" s="57"/>
    </row>
    <row r="101" spans="1:2" s="65" customFormat="1" ht="29.25" customHeight="1" hidden="1">
      <c r="A101" s="16" t="s">
        <v>94</v>
      </c>
      <c r="B101" s="80"/>
    </row>
    <row r="102" spans="1:2" s="65" customFormat="1" ht="22.5">
      <c r="A102" s="98" t="s">
        <v>151</v>
      </c>
      <c r="B102" s="80"/>
    </row>
    <row r="103" spans="1:2" s="65" customFormat="1" ht="27.75" customHeight="1">
      <c r="A103" s="16" t="s">
        <v>95</v>
      </c>
      <c r="B103" s="57"/>
    </row>
    <row r="104" spans="1:2" s="65" customFormat="1" ht="22.5">
      <c r="A104" s="16" t="s">
        <v>150</v>
      </c>
      <c r="B104" s="57"/>
    </row>
    <row r="105" spans="1:2" s="65" customFormat="1" ht="29.25" customHeight="1">
      <c r="A105" s="36" t="s">
        <v>79</v>
      </c>
      <c r="B105" s="57"/>
    </row>
    <row r="106" spans="1:2" s="65" customFormat="1" ht="29.25" customHeight="1">
      <c r="A106" s="71" t="s">
        <v>81</v>
      </c>
      <c r="B106" s="57"/>
    </row>
    <row r="107" spans="1:2" s="65" customFormat="1" ht="29.25" customHeight="1" hidden="1">
      <c r="A107" s="36" t="s">
        <v>82</v>
      </c>
      <c r="B107" s="57"/>
    </row>
    <row r="108" spans="1:2" s="65" customFormat="1" ht="29.25" customHeight="1">
      <c r="A108" s="71" t="s">
        <v>83</v>
      </c>
      <c r="B108" s="78"/>
    </row>
    <row r="109" spans="1:2" s="65" customFormat="1" ht="29.25" customHeight="1">
      <c r="A109" s="71" t="s">
        <v>84</v>
      </c>
      <c r="B109" s="57"/>
    </row>
    <row r="110" spans="1:2" s="65" customFormat="1" ht="29.25" customHeight="1" hidden="1">
      <c r="A110" s="36" t="s">
        <v>85</v>
      </c>
      <c r="B110" s="57"/>
    </row>
    <row r="111" spans="1:2" s="65" customFormat="1" ht="29.25" customHeight="1">
      <c r="A111" s="71" t="s">
        <v>86</v>
      </c>
      <c r="B111" s="78"/>
    </row>
    <row r="112" spans="1:2" s="65" customFormat="1" ht="29.25" customHeight="1">
      <c r="A112" s="71" t="s">
        <v>87</v>
      </c>
      <c r="B112" s="57"/>
    </row>
    <row r="113" spans="1:2" s="65" customFormat="1" ht="29.25" customHeight="1" hidden="1">
      <c r="A113" s="36" t="s">
        <v>88</v>
      </c>
      <c r="B113" s="57"/>
    </row>
    <row r="114" spans="1:2" s="65" customFormat="1" ht="29.25" customHeight="1">
      <c r="A114" s="71" t="s">
        <v>89</v>
      </c>
      <c r="B114" s="78"/>
    </row>
    <row r="115" spans="1:2" ht="29.25" customHeight="1">
      <c r="A115" s="103" t="s">
        <v>153</v>
      </c>
      <c r="B115" s="99"/>
    </row>
    <row r="116" spans="1:2" ht="29.25" customHeight="1" hidden="1">
      <c r="A116" s="100"/>
      <c r="B116" s="99"/>
    </row>
    <row r="117" spans="1:2" ht="29.25" customHeight="1">
      <c r="A117" s="2"/>
      <c r="B117" s="102"/>
    </row>
    <row r="118" spans="1:2" ht="42" customHeight="1">
      <c r="A118" s="101"/>
      <c r="B118" s="102"/>
    </row>
    <row r="119" spans="1:2" ht="20.25" customHeight="1">
      <c r="A119" s="132" t="s">
        <v>154</v>
      </c>
      <c r="B119" s="132"/>
    </row>
    <row r="120" ht="16.5">
      <c r="A120" s="8" t="s">
        <v>155</v>
      </c>
    </row>
    <row r="121" ht="16.5">
      <c r="A121" s="8" t="s">
        <v>66</v>
      </c>
    </row>
    <row r="122" ht="16.5">
      <c r="A122" s="2"/>
    </row>
    <row r="123" ht="16.5">
      <c r="A123" s="2"/>
    </row>
    <row r="124" ht="16.5">
      <c r="A124" s="2"/>
    </row>
    <row r="125" ht="16.5">
      <c r="A125" s="2"/>
    </row>
    <row r="126" ht="16.5">
      <c r="A126" s="2"/>
    </row>
    <row r="127" ht="16.5">
      <c r="A127" s="2"/>
    </row>
    <row r="128" ht="16.5">
      <c r="A128" s="2"/>
    </row>
    <row r="129" ht="16.5">
      <c r="A129" s="2"/>
    </row>
    <row r="130" ht="16.5">
      <c r="A130" s="2"/>
    </row>
    <row r="131" ht="16.5">
      <c r="A131" s="2"/>
    </row>
    <row r="132" ht="16.5">
      <c r="A132" s="2"/>
    </row>
    <row r="133" ht="16.5">
      <c r="A133" s="2"/>
    </row>
    <row r="134" ht="16.5">
      <c r="A134" s="2"/>
    </row>
    <row r="135" ht="16.5">
      <c r="A135" s="2"/>
    </row>
    <row r="136" ht="16.5">
      <c r="A136" s="2"/>
    </row>
    <row r="137" ht="16.5">
      <c r="A137" s="2"/>
    </row>
    <row r="138" ht="16.5">
      <c r="A138" s="2"/>
    </row>
    <row r="139" ht="16.5">
      <c r="A139" s="2"/>
    </row>
    <row r="140" ht="16.5">
      <c r="A140" s="2"/>
    </row>
    <row r="141" ht="16.5">
      <c r="A141" s="2"/>
    </row>
    <row r="142" ht="16.5">
      <c r="A142" s="2"/>
    </row>
    <row r="143" ht="16.5">
      <c r="A143" s="2"/>
    </row>
    <row r="144" ht="16.5">
      <c r="A144" s="2"/>
    </row>
    <row r="145" ht="16.5">
      <c r="A145" s="2"/>
    </row>
    <row r="146" ht="16.5">
      <c r="A146" s="2"/>
    </row>
    <row r="147" ht="16.5">
      <c r="A147" s="2"/>
    </row>
    <row r="148" ht="16.5">
      <c r="A148" s="2"/>
    </row>
    <row r="149" ht="16.5">
      <c r="A149" s="2"/>
    </row>
    <row r="150" ht="16.5">
      <c r="A150" s="2"/>
    </row>
    <row r="151" ht="16.5">
      <c r="A151" s="2"/>
    </row>
    <row r="152" ht="16.5">
      <c r="A152" s="2"/>
    </row>
    <row r="153" ht="16.5">
      <c r="A153" s="2"/>
    </row>
    <row r="154" ht="16.5">
      <c r="A154" s="2"/>
    </row>
    <row r="155" ht="16.5">
      <c r="A155" s="2"/>
    </row>
    <row r="156" ht="16.5">
      <c r="A156" s="2"/>
    </row>
    <row r="157" ht="16.5">
      <c r="A157" s="2"/>
    </row>
    <row r="158" ht="16.5">
      <c r="A158" s="2"/>
    </row>
    <row r="159" ht="16.5">
      <c r="A159" s="2"/>
    </row>
    <row r="160" ht="16.5">
      <c r="A160" s="2"/>
    </row>
    <row r="161" ht="16.5">
      <c r="A161" s="2"/>
    </row>
    <row r="162" ht="16.5">
      <c r="A162" s="2"/>
    </row>
    <row r="163" ht="16.5">
      <c r="A163" s="2"/>
    </row>
    <row r="164" ht="16.5">
      <c r="A164" s="2"/>
    </row>
    <row r="165" ht="16.5">
      <c r="A165" s="2"/>
    </row>
    <row r="166" ht="16.5">
      <c r="A166" s="2"/>
    </row>
    <row r="167" ht="16.5">
      <c r="A167" s="2"/>
    </row>
    <row r="168" ht="16.5">
      <c r="A168" s="2"/>
    </row>
    <row r="169" ht="16.5">
      <c r="A169" s="2"/>
    </row>
    <row r="170" ht="16.5">
      <c r="A170" s="2"/>
    </row>
    <row r="171" ht="16.5">
      <c r="A171" s="2"/>
    </row>
    <row r="172" ht="16.5">
      <c r="A172" s="2"/>
    </row>
    <row r="173" ht="16.5">
      <c r="A173" s="2"/>
    </row>
    <row r="174" ht="16.5">
      <c r="A174" s="2"/>
    </row>
    <row r="175" ht="16.5">
      <c r="A175" s="2"/>
    </row>
    <row r="176" ht="16.5">
      <c r="A176" s="2"/>
    </row>
    <row r="177" ht="16.5">
      <c r="A177" s="2"/>
    </row>
    <row r="178" ht="16.5">
      <c r="A178" s="2"/>
    </row>
    <row r="179" ht="16.5">
      <c r="A179" s="2"/>
    </row>
    <row r="180" ht="16.5">
      <c r="A180" s="2"/>
    </row>
    <row r="181" ht="16.5">
      <c r="A181" s="2"/>
    </row>
    <row r="182" ht="16.5">
      <c r="A182" s="2"/>
    </row>
    <row r="183" ht="16.5">
      <c r="A183" s="2"/>
    </row>
    <row r="184" ht="16.5">
      <c r="A184" s="2"/>
    </row>
    <row r="185" ht="16.5">
      <c r="A185" s="2"/>
    </row>
    <row r="186" ht="16.5">
      <c r="A186" s="2"/>
    </row>
    <row r="187" ht="16.5">
      <c r="A187" s="2"/>
    </row>
    <row r="188" ht="16.5">
      <c r="A188" s="2"/>
    </row>
    <row r="189" ht="16.5">
      <c r="A189" s="2"/>
    </row>
    <row r="190" ht="16.5">
      <c r="A190" s="2"/>
    </row>
    <row r="191" ht="16.5">
      <c r="A191" s="2"/>
    </row>
    <row r="192" ht="16.5">
      <c r="A192" s="2"/>
    </row>
    <row r="193" ht="16.5">
      <c r="A193" s="2"/>
    </row>
    <row r="194" ht="16.5">
      <c r="A194" s="2"/>
    </row>
    <row r="195" ht="16.5">
      <c r="A195" s="2"/>
    </row>
    <row r="196" ht="16.5">
      <c r="A196" s="2"/>
    </row>
    <row r="197" ht="16.5">
      <c r="A197" s="2"/>
    </row>
    <row r="198" ht="16.5">
      <c r="A198" s="2"/>
    </row>
    <row r="199" ht="16.5">
      <c r="A199" s="2"/>
    </row>
    <row r="200" ht="16.5">
      <c r="A200" s="2"/>
    </row>
    <row r="201" ht="16.5">
      <c r="A201" s="2"/>
    </row>
    <row r="202" ht="16.5">
      <c r="A202" s="2"/>
    </row>
    <row r="203" ht="16.5">
      <c r="A203" s="2"/>
    </row>
    <row r="204" ht="16.5">
      <c r="A204" s="2"/>
    </row>
    <row r="205" ht="16.5">
      <c r="A205" s="2"/>
    </row>
    <row r="206" ht="16.5">
      <c r="A206" s="2"/>
    </row>
    <row r="207" ht="16.5">
      <c r="A207" s="2"/>
    </row>
    <row r="208" ht="16.5">
      <c r="A208" s="2"/>
    </row>
    <row r="209" ht="16.5">
      <c r="A209" s="2"/>
    </row>
    <row r="210" ht="16.5">
      <c r="A210" s="2"/>
    </row>
    <row r="211" ht="16.5">
      <c r="A211" s="2"/>
    </row>
    <row r="212" ht="16.5">
      <c r="A212" s="2"/>
    </row>
    <row r="213" ht="16.5">
      <c r="A213" s="2"/>
    </row>
    <row r="214" ht="16.5">
      <c r="A214" s="2"/>
    </row>
    <row r="215" ht="16.5">
      <c r="A215" s="2"/>
    </row>
    <row r="216" ht="16.5">
      <c r="A216" s="2"/>
    </row>
    <row r="217" ht="16.5">
      <c r="A217" s="2"/>
    </row>
    <row r="218" ht="16.5">
      <c r="A218" s="2"/>
    </row>
    <row r="219" ht="16.5">
      <c r="A219" s="2"/>
    </row>
    <row r="220" ht="16.5">
      <c r="A220" s="2"/>
    </row>
    <row r="221" ht="16.5">
      <c r="A221" s="2"/>
    </row>
    <row r="222" ht="16.5">
      <c r="A222" s="2"/>
    </row>
    <row r="223" ht="16.5">
      <c r="A223" s="2"/>
    </row>
    <row r="224" ht="16.5">
      <c r="A224" s="2"/>
    </row>
    <row r="225" ht="16.5">
      <c r="A225" s="2"/>
    </row>
    <row r="226" ht="16.5">
      <c r="A226" s="2"/>
    </row>
    <row r="227" ht="16.5">
      <c r="A227" s="2"/>
    </row>
    <row r="228" ht="16.5">
      <c r="A228" s="2"/>
    </row>
    <row r="229" ht="16.5">
      <c r="A229" s="2"/>
    </row>
    <row r="230" ht="16.5">
      <c r="A230" s="2"/>
    </row>
    <row r="231" ht="16.5">
      <c r="A231" s="2"/>
    </row>
    <row r="232" ht="16.5">
      <c r="A232" s="2"/>
    </row>
    <row r="233" ht="16.5">
      <c r="A233" s="2"/>
    </row>
    <row r="234" ht="16.5">
      <c r="A234" s="2"/>
    </row>
    <row r="235" ht="16.5">
      <c r="A235" s="2"/>
    </row>
    <row r="236" ht="16.5">
      <c r="A236" s="2"/>
    </row>
    <row r="237" ht="16.5">
      <c r="A237" s="2"/>
    </row>
    <row r="238" ht="16.5">
      <c r="A238" s="2"/>
    </row>
    <row r="239" ht="16.5">
      <c r="A239" s="2"/>
    </row>
    <row r="240" ht="16.5">
      <c r="A240" s="2"/>
    </row>
    <row r="241" ht="16.5">
      <c r="A241" s="2"/>
    </row>
    <row r="242" ht="16.5">
      <c r="A242" s="2"/>
    </row>
    <row r="243" ht="16.5">
      <c r="A243" s="2"/>
    </row>
    <row r="244" ht="16.5">
      <c r="A244" s="2"/>
    </row>
    <row r="245" ht="16.5">
      <c r="A245" s="2"/>
    </row>
    <row r="246" ht="16.5">
      <c r="A246" s="2"/>
    </row>
    <row r="247" ht="16.5">
      <c r="A247" s="2"/>
    </row>
    <row r="248" ht="16.5">
      <c r="A248" s="2"/>
    </row>
    <row r="249" ht="16.5">
      <c r="A249" s="2"/>
    </row>
    <row r="250" ht="16.5">
      <c r="A250" s="2"/>
    </row>
    <row r="251" ht="16.5">
      <c r="A251" s="2"/>
    </row>
    <row r="252" ht="16.5">
      <c r="A252" s="2"/>
    </row>
    <row r="253" ht="16.5">
      <c r="A253" s="2"/>
    </row>
    <row r="254" ht="16.5">
      <c r="A254" s="2"/>
    </row>
    <row r="255" ht="16.5">
      <c r="A255" s="2"/>
    </row>
    <row r="256" ht="16.5">
      <c r="A256" s="2"/>
    </row>
    <row r="257" ht="16.5">
      <c r="A257" s="2"/>
    </row>
    <row r="258" ht="16.5">
      <c r="A258" s="2"/>
    </row>
    <row r="259" ht="16.5">
      <c r="A259" s="2"/>
    </row>
    <row r="260" ht="16.5">
      <c r="A260" s="2"/>
    </row>
    <row r="261" ht="16.5">
      <c r="A261" s="2"/>
    </row>
    <row r="262" ht="16.5">
      <c r="A262" s="2"/>
    </row>
    <row r="263" ht="16.5">
      <c r="A263" s="2"/>
    </row>
    <row r="264" ht="16.5">
      <c r="A264" s="2"/>
    </row>
    <row r="265" ht="16.5">
      <c r="A265" s="2"/>
    </row>
    <row r="266" ht="16.5">
      <c r="A266" s="2"/>
    </row>
    <row r="267" ht="16.5">
      <c r="A267" s="2"/>
    </row>
    <row r="268" ht="16.5">
      <c r="A268" s="2"/>
    </row>
    <row r="269" ht="16.5">
      <c r="A269" s="2"/>
    </row>
    <row r="270" ht="16.5">
      <c r="A270" s="2"/>
    </row>
    <row r="271" ht="16.5">
      <c r="A271" s="2"/>
    </row>
    <row r="272" ht="16.5">
      <c r="A272" s="2"/>
    </row>
    <row r="273" ht="16.5">
      <c r="A273" s="2"/>
    </row>
    <row r="274" ht="16.5">
      <c r="A274" s="2"/>
    </row>
    <row r="275" ht="16.5">
      <c r="A275" s="2"/>
    </row>
    <row r="276" ht="16.5">
      <c r="A276" s="2"/>
    </row>
    <row r="277" ht="16.5">
      <c r="A277" s="2"/>
    </row>
    <row r="278" ht="16.5">
      <c r="A278" s="2"/>
    </row>
    <row r="279" ht="16.5">
      <c r="A279" s="2"/>
    </row>
    <row r="280" ht="16.5">
      <c r="A280" s="2"/>
    </row>
    <row r="281" ht="16.5">
      <c r="A281" s="2"/>
    </row>
    <row r="282" ht="16.5">
      <c r="A282" s="2"/>
    </row>
    <row r="283" ht="16.5">
      <c r="A283" s="2"/>
    </row>
    <row r="284" ht="16.5">
      <c r="A284" s="2"/>
    </row>
    <row r="285" ht="16.5">
      <c r="A285" s="2"/>
    </row>
    <row r="286" ht="16.5">
      <c r="A286" s="2"/>
    </row>
    <row r="287" ht="16.5">
      <c r="A287" s="2"/>
    </row>
    <row r="288" ht="16.5">
      <c r="A288" s="2"/>
    </row>
    <row r="289" ht="16.5">
      <c r="A289" s="2"/>
    </row>
    <row r="290" ht="16.5">
      <c r="A290" s="2"/>
    </row>
    <row r="291" ht="16.5">
      <c r="A291" s="2"/>
    </row>
    <row r="292" ht="16.5">
      <c r="A292" s="2"/>
    </row>
    <row r="293" ht="16.5">
      <c r="A293" s="2"/>
    </row>
    <row r="294" ht="16.5">
      <c r="A294" s="2"/>
    </row>
    <row r="295" ht="16.5">
      <c r="A295" s="2"/>
    </row>
    <row r="296" ht="16.5">
      <c r="A296" s="2"/>
    </row>
    <row r="297" ht="16.5">
      <c r="A297" s="2"/>
    </row>
    <row r="298" ht="16.5">
      <c r="A298" s="2"/>
    </row>
    <row r="299" ht="16.5">
      <c r="A299" s="2"/>
    </row>
    <row r="300" ht="16.5">
      <c r="A300" s="2"/>
    </row>
    <row r="301" ht="16.5">
      <c r="A301" s="2"/>
    </row>
    <row r="302" ht="16.5">
      <c r="A302" s="2"/>
    </row>
    <row r="303" ht="16.5">
      <c r="A303" s="2"/>
    </row>
    <row r="304" ht="16.5">
      <c r="A304" s="2"/>
    </row>
    <row r="305" ht="16.5">
      <c r="A305" s="2"/>
    </row>
    <row r="306" ht="16.5">
      <c r="A306" s="2"/>
    </row>
    <row r="307" ht="16.5">
      <c r="A307" s="2"/>
    </row>
    <row r="308" ht="16.5">
      <c r="A308" s="2"/>
    </row>
    <row r="309" ht="16.5">
      <c r="A309" s="2"/>
    </row>
    <row r="310" ht="16.5">
      <c r="A310" s="2"/>
    </row>
    <row r="311" ht="16.5">
      <c r="A311" s="2"/>
    </row>
    <row r="312" ht="16.5">
      <c r="A312" s="2"/>
    </row>
    <row r="313" ht="16.5">
      <c r="A313" s="2"/>
    </row>
    <row r="314" ht="16.5">
      <c r="A314" s="2"/>
    </row>
    <row r="315" ht="16.5">
      <c r="A315" s="2"/>
    </row>
    <row r="316" ht="16.5">
      <c r="A316" s="2"/>
    </row>
    <row r="317" ht="16.5">
      <c r="A317" s="2"/>
    </row>
    <row r="318" ht="16.5">
      <c r="A318" s="2"/>
    </row>
    <row r="319" ht="16.5">
      <c r="A319" s="2"/>
    </row>
    <row r="320" ht="16.5">
      <c r="A320" s="2"/>
    </row>
    <row r="321" ht="16.5">
      <c r="A321" s="2"/>
    </row>
    <row r="322" ht="16.5">
      <c r="A322" s="2"/>
    </row>
    <row r="323" ht="16.5">
      <c r="A323" s="2"/>
    </row>
    <row r="324" ht="16.5">
      <c r="A324" s="2"/>
    </row>
    <row r="325" ht="16.5">
      <c r="A325" s="2"/>
    </row>
    <row r="326" ht="16.5">
      <c r="A326" s="2"/>
    </row>
    <row r="327" ht="16.5">
      <c r="A327" s="2"/>
    </row>
    <row r="328" ht="16.5">
      <c r="A328" s="2"/>
    </row>
    <row r="329" ht="16.5">
      <c r="A329" s="2"/>
    </row>
    <row r="330" ht="16.5">
      <c r="A330" s="2"/>
    </row>
    <row r="331" ht="16.5">
      <c r="A331" s="2"/>
    </row>
    <row r="332" ht="16.5">
      <c r="A332" s="2"/>
    </row>
    <row r="333" ht="16.5">
      <c r="A333" s="2"/>
    </row>
    <row r="334" ht="16.5">
      <c r="A334" s="2"/>
    </row>
    <row r="335" ht="16.5">
      <c r="A335" s="2"/>
    </row>
    <row r="336" ht="16.5">
      <c r="A336" s="2"/>
    </row>
    <row r="337" ht="16.5">
      <c r="A337" s="2"/>
    </row>
    <row r="338" ht="16.5">
      <c r="A338" s="2"/>
    </row>
    <row r="339" ht="16.5">
      <c r="A339" s="2"/>
    </row>
    <row r="340" ht="16.5">
      <c r="A340" s="2"/>
    </row>
    <row r="341" ht="16.5">
      <c r="A341" s="2"/>
    </row>
    <row r="342" ht="16.5">
      <c r="A342" s="2"/>
    </row>
    <row r="343" ht="16.5">
      <c r="A343" s="2"/>
    </row>
    <row r="344" ht="16.5">
      <c r="A344" s="2"/>
    </row>
    <row r="345" ht="16.5">
      <c r="A345" s="2"/>
    </row>
    <row r="346" ht="16.5">
      <c r="A346" s="2"/>
    </row>
    <row r="347" ht="16.5">
      <c r="A347" s="2"/>
    </row>
    <row r="348" ht="16.5">
      <c r="A348" s="2"/>
    </row>
    <row r="349" ht="16.5">
      <c r="A349" s="2"/>
    </row>
    <row r="350" ht="16.5">
      <c r="A350" s="2"/>
    </row>
    <row r="351" ht="16.5">
      <c r="A351" s="2"/>
    </row>
    <row r="352" ht="16.5">
      <c r="A352" s="2"/>
    </row>
    <row r="353" ht="16.5">
      <c r="A353" s="2"/>
    </row>
    <row r="354" ht="16.5">
      <c r="A354" s="2"/>
    </row>
    <row r="355" ht="16.5">
      <c r="A355" s="2"/>
    </row>
    <row r="356" ht="16.5">
      <c r="A356" s="2"/>
    </row>
    <row r="357" ht="16.5">
      <c r="A357" s="2"/>
    </row>
    <row r="358" ht="16.5">
      <c r="A358" s="2"/>
    </row>
    <row r="359" ht="16.5">
      <c r="A359" s="2"/>
    </row>
    <row r="360" ht="16.5">
      <c r="A360" s="2"/>
    </row>
    <row r="361" ht="16.5">
      <c r="A361" s="2"/>
    </row>
    <row r="362" ht="16.5">
      <c r="A362" s="2"/>
    </row>
    <row r="363" ht="16.5">
      <c r="A363" s="2"/>
    </row>
    <row r="364" ht="16.5">
      <c r="A364" s="2"/>
    </row>
    <row r="365" ht="16.5">
      <c r="A365" s="2"/>
    </row>
    <row r="366" ht="16.5">
      <c r="A366" s="2"/>
    </row>
    <row r="367" ht="16.5">
      <c r="A367" s="2"/>
    </row>
    <row r="368" ht="16.5">
      <c r="A368" s="2"/>
    </row>
    <row r="369" ht="16.5">
      <c r="A369" s="2"/>
    </row>
    <row r="370" ht="16.5">
      <c r="A370" s="2"/>
    </row>
    <row r="371" ht="16.5">
      <c r="A371" s="2"/>
    </row>
    <row r="372" ht="16.5">
      <c r="A372" s="2"/>
    </row>
    <row r="373" ht="16.5">
      <c r="A373" s="2"/>
    </row>
    <row r="374" ht="16.5">
      <c r="A374" s="2"/>
    </row>
    <row r="375" ht="16.5">
      <c r="A375" s="2"/>
    </row>
    <row r="376" ht="16.5">
      <c r="A376" s="2"/>
    </row>
    <row r="377" ht="16.5">
      <c r="A377" s="2"/>
    </row>
    <row r="378" ht="16.5">
      <c r="A378" s="2"/>
    </row>
    <row r="379" ht="16.5">
      <c r="A379" s="2"/>
    </row>
    <row r="380" ht="16.5">
      <c r="A380" s="2"/>
    </row>
    <row r="381" ht="16.5">
      <c r="A381" s="2"/>
    </row>
    <row r="382" ht="16.5">
      <c r="A382" s="2"/>
    </row>
    <row r="383" ht="16.5">
      <c r="A383" s="2"/>
    </row>
    <row r="384" ht="16.5">
      <c r="A384" s="2"/>
    </row>
    <row r="385" ht="16.5">
      <c r="A385" s="2"/>
    </row>
    <row r="386" ht="16.5">
      <c r="A386" s="2"/>
    </row>
    <row r="387" ht="16.5">
      <c r="A387" s="2"/>
    </row>
    <row r="388" ht="16.5">
      <c r="A388" s="2"/>
    </row>
    <row r="389" ht="16.5">
      <c r="A389" s="2"/>
    </row>
    <row r="390" ht="16.5">
      <c r="A390" s="2"/>
    </row>
    <row r="391" ht="16.5">
      <c r="A391" s="2"/>
    </row>
    <row r="392" ht="16.5">
      <c r="A392" s="2"/>
    </row>
    <row r="393" ht="16.5">
      <c r="A393" s="2"/>
    </row>
    <row r="394" ht="16.5">
      <c r="A394" s="2"/>
    </row>
    <row r="395" ht="16.5">
      <c r="A395" s="2"/>
    </row>
    <row r="396" ht="16.5">
      <c r="A396" s="2"/>
    </row>
    <row r="397" ht="16.5">
      <c r="A397" s="2"/>
    </row>
    <row r="398" ht="16.5">
      <c r="A398" s="2"/>
    </row>
    <row r="399" ht="16.5">
      <c r="A399" s="2"/>
    </row>
    <row r="400" ht="16.5">
      <c r="A400" s="2"/>
    </row>
    <row r="401" ht="16.5">
      <c r="A401" s="2"/>
    </row>
    <row r="402" ht="16.5">
      <c r="A402" s="2"/>
    </row>
    <row r="403" ht="16.5">
      <c r="A403" s="2"/>
    </row>
    <row r="404" ht="16.5">
      <c r="A404" s="2"/>
    </row>
    <row r="405" ht="16.5">
      <c r="A405" s="2"/>
    </row>
    <row r="406" ht="16.5">
      <c r="A406" s="2"/>
    </row>
    <row r="407" ht="16.5">
      <c r="A407" s="2"/>
    </row>
    <row r="408" ht="16.5">
      <c r="A408" s="2"/>
    </row>
    <row r="409" ht="16.5">
      <c r="A409" s="2"/>
    </row>
    <row r="410" ht="16.5">
      <c r="A410" s="2"/>
    </row>
    <row r="411" ht="16.5">
      <c r="A411" s="2"/>
    </row>
    <row r="412" ht="16.5">
      <c r="A412" s="2"/>
    </row>
    <row r="413" ht="16.5">
      <c r="A413" s="2"/>
    </row>
    <row r="414" ht="16.5">
      <c r="A414" s="2"/>
    </row>
    <row r="415" ht="16.5">
      <c r="A415" s="2"/>
    </row>
    <row r="416" ht="16.5">
      <c r="A416" s="2"/>
    </row>
    <row r="417" ht="16.5">
      <c r="A417" s="2"/>
    </row>
    <row r="418" ht="16.5">
      <c r="A418" s="2"/>
    </row>
    <row r="419" ht="16.5">
      <c r="A419" s="2"/>
    </row>
    <row r="420" ht="16.5">
      <c r="A420" s="2"/>
    </row>
    <row r="421" ht="16.5">
      <c r="A421" s="2"/>
    </row>
    <row r="422" ht="16.5">
      <c r="A422" s="2"/>
    </row>
    <row r="423" ht="16.5">
      <c r="A423" s="2"/>
    </row>
    <row r="424" ht="16.5">
      <c r="A424" s="2"/>
    </row>
    <row r="425" ht="16.5">
      <c r="A425" s="2"/>
    </row>
    <row r="426" ht="16.5">
      <c r="A426" s="2"/>
    </row>
    <row r="427" ht="16.5">
      <c r="A427" s="2"/>
    </row>
    <row r="428" ht="16.5">
      <c r="A428" s="2"/>
    </row>
    <row r="429" ht="16.5">
      <c r="A429" s="2"/>
    </row>
    <row r="430" ht="16.5">
      <c r="A430" s="2"/>
    </row>
    <row r="431" ht="16.5">
      <c r="A431" s="2"/>
    </row>
    <row r="432" ht="16.5">
      <c r="A432" s="2"/>
    </row>
    <row r="433" ht="16.5">
      <c r="A433" s="2"/>
    </row>
    <row r="434" ht="16.5">
      <c r="A434" s="2"/>
    </row>
    <row r="435" ht="16.5">
      <c r="A435" s="2"/>
    </row>
    <row r="436" ht="16.5">
      <c r="A436" s="2"/>
    </row>
    <row r="437" ht="16.5">
      <c r="A437" s="2"/>
    </row>
    <row r="438" ht="16.5">
      <c r="A438" s="2"/>
    </row>
    <row r="439" ht="16.5">
      <c r="A439" s="2"/>
    </row>
    <row r="440" ht="16.5">
      <c r="A440" s="2"/>
    </row>
    <row r="441" ht="16.5">
      <c r="A441" s="2"/>
    </row>
    <row r="442" ht="16.5">
      <c r="A442" s="2"/>
    </row>
    <row r="443" ht="16.5">
      <c r="A443" s="2"/>
    </row>
    <row r="444" ht="16.5">
      <c r="A444" s="2"/>
    </row>
    <row r="445" ht="16.5">
      <c r="A445" s="2"/>
    </row>
    <row r="446" ht="16.5">
      <c r="A446" s="2"/>
    </row>
    <row r="447" ht="16.5">
      <c r="A447" s="2"/>
    </row>
    <row r="448" ht="16.5">
      <c r="A448" s="2"/>
    </row>
    <row r="449" ht="16.5">
      <c r="A449" s="2"/>
    </row>
    <row r="450" ht="16.5">
      <c r="A450" s="2"/>
    </row>
    <row r="451" ht="16.5">
      <c r="A451" s="2"/>
    </row>
    <row r="452" ht="16.5">
      <c r="A452" s="2"/>
    </row>
    <row r="453" ht="16.5">
      <c r="A453" s="2"/>
    </row>
    <row r="454" ht="16.5">
      <c r="A454" s="2"/>
    </row>
    <row r="455" ht="16.5">
      <c r="A455" s="2"/>
    </row>
    <row r="456" ht="16.5">
      <c r="A456" s="2"/>
    </row>
    <row r="457" ht="16.5">
      <c r="A457" s="2"/>
    </row>
    <row r="458" ht="16.5">
      <c r="A458" s="2"/>
    </row>
    <row r="459" ht="16.5">
      <c r="A459" s="2"/>
    </row>
    <row r="460" ht="16.5">
      <c r="A460" s="2"/>
    </row>
    <row r="461" ht="16.5">
      <c r="A461" s="2"/>
    </row>
    <row r="462" ht="16.5">
      <c r="A462" s="2"/>
    </row>
    <row r="463" ht="16.5">
      <c r="A463" s="2"/>
    </row>
    <row r="464" ht="16.5">
      <c r="A464" s="2"/>
    </row>
    <row r="465" ht="16.5">
      <c r="A465" s="2"/>
    </row>
    <row r="466" ht="16.5">
      <c r="A466" s="2"/>
    </row>
    <row r="467" ht="16.5">
      <c r="A467" s="2"/>
    </row>
    <row r="468" ht="16.5">
      <c r="A468" s="2"/>
    </row>
    <row r="469" ht="16.5">
      <c r="A469" s="2"/>
    </row>
    <row r="470" ht="16.5">
      <c r="A470" s="2"/>
    </row>
    <row r="471" ht="16.5">
      <c r="A471" s="2"/>
    </row>
    <row r="472" ht="16.5">
      <c r="A472" s="2"/>
    </row>
    <row r="473" ht="16.5">
      <c r="A473" s="2"/>
    </row>
    <row r="474" ht="16.5">
      <c r="A474" s="2"/>
    </row>
    <row r="475" ht="16.5">
      <c r="A475" s="2"/>
    </row>
    <row r="476" ht="16.5">
      <c r="A476" s="2"/>
    </row>
    <row r="477" ht="16.5">
      <c r="A477" s="2"/>
    </row>
    <row r="478" ht="16.5">
      <c r="A478" s="2"/>
    </row>
    <row r="479" ht="16.5">
      <c r="A479" s="2"/>
    </row>
    <row r="480" ht="16.5">
      <c r="A480" s="2"/>
    </row>
    <row r="481" ht="16.5">
      <c r="A481" s="2"/>
    </row>
    <row r="482" ht="16.5">
      <c r="A482" s="2"/>
    </row>
    <row r="483" ht="16.5">
      <c r="A483" s="2"/>
    </row>
    <row r="484" ht="16.5">
      <c r="A484" s="2"/>
    </row>
    <row r="485" ht="16.5">
      <c r="A485" s="2"/>
    </row>
    <row r="486" ht="16.5">
      <c r="A486" s="2"/>
    </row>
    <row r="487" ht="16.5">
      <c r="A487" s="2"/>
    </row>
    <row r="488" ht="16.5">
      <c r="A488" s="2"/>
    </row>
    <row r="489" ht="16.5">
      <c r="A489" s="2"/>
    </row>
    <row r="490" ht="16.5">
      <c r="A490" s="2"/>
    </row>
    <row r="491" ht="16.5">
      <c r="A491" s="2"/>
    </row>
    <row r="492" ht="16.5">
      <c r="A492" s="2"/>
    </row>
    <row r="493" ht="16.5">
      <c r="A493" s="2"/>
    </row>
    <row r="494" ht="16.5">
      <c r="A494" s="2"/>
    </row>
    <row r="495" ht="16.5">
      <c r="A495" s="2"/>
    </row>
    <row r="496" ht="16.5">
      <c r="A496" s="2"/>
    </row>
    <row r="497" ht="16.5">
      <c r="A497" s="2"/>
    </row>
    <row r="498" ht="16.5">
      <c r="A498" s="2"/>
    </row>
    <row r="499" ht="16.5">
      <c r="A499" s="2"/>
    </row>
    <row r="500" ht="16.5">
      <c r="A500" s="2"/>
    </row>
    <row r="501" ht="16.5">
      <c r="A501" s="2"/>
    </row>
    <row r="502" ht="16.5">
      <c r="A502" s="2"/>
    </row>
    <row r="503" ht="16.5">
      <c r="A503" s="2"/>
    </row>
    <row r="504" ht="16.5">
      <c r="A504" s="2"/>
    </row>
    <row r="505" ht="16.5">
      <c r="A505" s="2"/>
    </row>
    <row r="506" ht="16.5">
      <c r="A506" s="2"/>
    </row>
    <row r="507" ht="16.5">
      <c r="A507" s="2"/>
    </row>
    <row r="508" ht="16.5">
      <c r="A508" s="2"/>
    </row>
    <row r="509" ht="16.5">
      <c r="A509" s="2"/>
    </row>
    <row r="510" ht="16.5">
      <c r="A510" s="2"/>
    </row>
    <row r="511" ht="16.5">
      <c r="A511" s="2"/>
    </row>
    <row r="512" ht="16.5">
      <c r="A512" s="2"/>
    </row>
    <row r="513" ht="16.5">
      <c r="A513" s="2"/>
    </row>
    <row r="514" ht="16.5">
      <c r="A514" s="2"/>
    </row>
    <row r="515" ht="16.5">
      <c r="A515" s="2"/>
    </row>
    <row r="516" ht="16.5">
      <c r="A516" s="2"/>
    </row>
    <row r="517" ht="16.5">
      <c r="A517" s="2"/>
    </row>
    <row r="518" ht="16.5">
      <c r="A518" s="2"/>
    </row>
    <row r="519" ht="16.5">
      <c r="A519" s="2"/>
    </row>
    <row r="520" ht="16.5">
      <c r="A520" s="2"/>
    </row>
    <row r="521" ht="16.5">
      <c r="A521" s="2"/>
    </row>
    <row r="522" ht="16.5">
      <c r="A522" s="2"/>
    </row>
    <row r="523" ht="16.5">
      <c r="A523" s="2"/>
    </row>
    <row r="524" ht="16.5">
      <c r="A524" s="2"/>
    </row>
    <row r="525" ht="16.5">
      <c r="A525" s="2"/>
    </row>
    <row r="526" ht="16.5">
      <c r="A526" s="2"/>
    </row>
    <row r="527" ht="16.5">
      <c r="A527" s="2"/>
    </row>
    <row r="528" ht="16.5">
      <c r="A528" s="2"/>
    </row>
    <row r="529" ht="16.5">
      <c r="A529" s="2"/>
    </row>
    <row r="530" ht="16.5">
      <c r="A530" s="2"/>
    </row>
    <row r="531" ht="16.5">
      <c r="A531" s="2"/>
    </row>
    <row r="532" ht="16.5">
      <c r="A532" s="2"/>
    </row>
    <row r="533" ht="16.5">
      <c r="A533" s="2"/>
    </row>
    <row r="534" ht="16.5">
      <c r="A534" s="2"/>
    </row>
    <row r="535" ht="16.5">
      <c r="A535" s="2"/>
    </row>
    <row r="536" ht="16.5">
      <c r="A536" s="2"/>
    </row>
    <row r="537" ht="16.5">
      <c r="A537" s="2"/>
    </row>
    <row r="538" ht="16.5">
      <c r="A538" s="2"/>
    </row>
    <row r="539" ht="16.5">
      <c r="A539" s="2"/>
    </row>
    <row r="540" ht="16.5">
      <c r="A540" s="2"/>
    </row>
    <row r="541" ht="16.5">
      <c r="A541" s="2"/>
    </row>
    <row r="542" ht="16.5">
      <c r="A542" s="2"/>
    </row>
    <row r="543" ht="16.5">
      <c r="A543" s="2"/>
    </row>
    <row r="544" ht="16.5">
      <c r="A544" s="2"/>
    </row>
    <row r="545" ht="16.5">
      <c r="A545" s="2"/>
    </row>
    <row r="546" ht="16.5">
      <c r="A546" s="2"/>
    </row>
    <row r="547" ht="16.5">
      <c r="A547" s="2"/>
    </row>
    <row r="548" ht="16.5">
      <c r="A548" s="2"/>
    </row>
    <row r="549" ht="16.5">
      <c r="A549" s="2"/>
    </row>
    <row r="550" ht="16.5">
      <c r="A550" s="2"/>
    </row>
  </sheetData>
  <mergeCells count="3">
    <mergeCell ref="A119:B119"/>
    <mergeCell ref="A4:B6"/>
    <mergeCell ref="A1:B3"/>
  </mergeCells>
  <printOptions horizontalCentered="1" verticalCentered="1"/>
  <pageMargins left="0.1968503937007874" right="0.3937007874015748" top="0.17" bottom="0.29" header="0.2" footer="0.29"/>
  <pageSetup fitToHeight="1" fitToWidth="1" horizontalDpi="600" verticalDpi="600" orientation="portrait" paperSize="9" scale="50" r:id="rId1"/>
  <rowBreaks count="1" manualBreakCount="1">
    <brk id="117" max="1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radio</cp:lastModifiedBy>
  <cp:lastPrinted>2007-09-25T05:47:14Z</cp:lastPrinted>
  <dcterms:created xsi:type="dcterms:W3CDTF">2001-05-07T11:51:26Z</dcterms:created>
  <dcterms:modified xsi:type="dcterms:W3CDTF">2007-10-03T05:40:47Z</dcterms:modified>
  <cp:category/>
  <cp:version/>
  <cp:contentType/>
  <cp:contentStatus/>
</cp:coreProperties>
</file>