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775" windowHeight="9495" tabRatio="469" activeTab="0"/>
  </bookViews>
  <sheets>
    <sheet name="Свод" sheetId="1" r:id="rId1"/>
  </sheets>
  <definedNames>
    <definedName name="А2">#REF!</definedName>
    <definedName name="_xlnm.Print_Area" localSheetId="0">'Свод'!$A$1:$B$181</definedName>
  </definedNames>
  <calcPr fullCalcOnLoad="1"/>
</workbook>
</file>

<file path=xl/sharedStrings.xml><?xml version="1.0" encoding="utf-8"?>
<sst xmlns="http://schemas.openxmlformats.org/spreadsheetml/2006/main" count="177" uniqueCount="146">
  <si>
    <t>Моргаушский</t>
  </si>
  <si>
    <t xml:space="preserve"> П О К А З А Т Е Л И </t>
  </si>
  <si>
    <t>% к плану</t>
  </si>
  <si>
    <t>%</t>
  </si>
  <si>
    <t>в т.ч.погибло, га</t>
  </si>
  <si>
    <t>Зябь, га</t>
  </si>
  <si>
    <t>Протравлено семян, факт, тонн</t>
  </si>
  <si>
    <t>Заложено картофеля,тонн</t>
  </si>
  <si>
    <t>в т.ч. погибло, га</t>
  </si>
  <si>
    <t>План посева яров.зерн. и з/боб, га</t>
  </si>
  <si>
    <t xml:space="preserve">Площадь посева озимых культур, га </t>
  </si>
  <si>
    <t>% к посеву</t>
  </si>
  <si>
    <t>% к закладке</t>
  </si>
  <si>
    <t>% к засыпке</t>
  </si>
  <si>
    <t>Культивация зяби, га</t>
  </si>
  <si>
    <t>Пересев по погибшим озимым, га</t>
  </si>
  <si>
    <t>План посадки картофеля, га</t>
  </si>
  <si>
    <t>Посажено картофеля, га</t>
  </si>
  <si>
    <t>Посеяно сахарной свеклы, га</t>
  </si>
  <si>
    <t>План посева овощей, га</t>
  </si>
  <si>
    <t>Посеяно овощей, га</t>
  </si>
  <si>
    <t>Посеяно рапса, га</t>
  </si>
  <si>
    <t>Посеяно кукурузы, га</t>
  </si>
  <si>
    <t>Посеяно однолетних трав, га</t>
  </si>
  <si>
    <t>Обрезка главных корневищ хмеля, га</t>
  </si>
  <si>
    <t xml:space="preserve"> </t>
  </si>
  <si>
    <t>Посеяно кормовой свеклы, га</t>
  </si>
  <si>
    <t>Химпрополка зерновых и з/б культур, га</t>
  </si>
  <si>
    <t>Химзащита зерновых и з/б культур, га</t>
  </si>
  <si>
    <t>План навешивания хмеля, га</t>
  </si>
  <si>
    <t>Навешено хмеля, га</t>
  </si>
  <si>
    <t>Химпрополка сахарной свеклы, га</t>
  </si>
  <si>
    <t>Химзащита сахарной свеклы, га</t>
  </si>
  <si>
    <t>Междурядная обработка картофеля, га</t>
  </si>
  <si>
    <t>ВТМ</t>
  </si>
  <si>
    <t xml:space="preserve">         план  </t>
  </si>
  <si>
    <r>
      <t xml:space="preserve">        </t>
    </r>
    <r>
      <rPr>
        <i/>
        <sz val="17"/>
        <rFont val="Times New Roman"/>
        <family val="1"/>
      </rPr>
      <t>в % к плану</t>
    </r>
  </si>
  <si>
    <t xml:space="preserve">              план  </t>
  </si>
  <si>
    <t xml:space="preserve">            план  </t>
  </si>
  <si>
    <t>Укосная площадь многолетних трав, га</t>
  </si>
  <si>
    <t xml:space="preserve">        факт. к.ед.</t>
  </si>
  <si>
    <t xml:space="preserve">             факт. к.ед.</t>
  </si>
  <si>
    <t xml:space="preserve">            факт. к.ед.</t>
  </si>
  <si>
    <t>в % к укосной площади</t>
  </si>
  <si>
    <t>План уборки зерновых и зернобобовых культур, га</t>
  </si>
  <si>
    <t>Скошено зерновых и зернобобовых культур (без кукурузы), га</t>
  </si>
  <si>
    <t xml:space="preserve">         гречихи, га</t>
  </si>
  <si>
    <t>Обмолочено зерновых и зернобобовых культур, га</t>
  </si>
  <si>
    <t>Намолочено зерна (без кукурузы), тонн</t>
  </si>
  <si>
    <t xml:space="preserve">         ячменя</t>
  </si>
  <si>
    <t xml:space="preserve">         гречихи</t>
  </si>
  <si>
    <t>в т.ч. пшеницы</t>
  </si>
  <si>
    <t>Убрано соломы, га</t>
  </si>
  <si>
    <t>Убрано сахарной свеклы, га</t>
  </si>
  <si>
    <t>Валовой сбор сахарной свеклы, тонн</t>
  </si>
  <si>
    <t>Урожайность, ц/га</t>
  </si>
  <si>
    <t>Убрано картофеля, га</t>
  </si>
  <si>
    <t>Валовой сбор картофеля, тонн</t>
  </si>
  <si>
    <t>Убрано овощей, га</t>
  </si>
  <si>
    <t>Валовой сбор овощей, тонн</t>
  </si>
  <si>
    <t>План уборки хмеля, га</t>
  </si>
  <si>
    <t>Убрано хмеля, га</t>
  </si>
  <si>
    <t>Валовой сбор хмеля, тонн</t>
  </si>
  <si>
    <t>План сева озимых культур, га</t>
  </si>
  <si>
    <t>Вспахано зяби, га</t>
  </si>
  <si>
    <t>Работало комбайнов, ед.</t>
  </si>
  <si>
    <t>Ожидаемая уборочная площадь, га</t>
  </si>
  <si>
    <t>Переведено на кормовые цели, га</t>
  </si>
  <si>
    <t>Осталось убирать, га</t>
  </si>
  <si>
    <t>Погибло зерновых и зернобобовых культур, га</t>
  </si>
  <si>
    <t>Скошено зерновых и зернобобовых культур из переведенных на кормовые цели, га</t>
  </si>
  <si>
    <t>Осталось скашивать, га</t>
  </si>
  <si>
    <t>в % к плану</t>
  </si>
  <si>
    <t>% обеспеченности</t>
  </si>
  <si>
    <t>в т.ч. кондиционных, тонн</t>
  </si>
  <si>
    <t xml:space="preserve">                                 %</t>
  </si>
  <si>
    <t xml:space="preserve">         ячмень</t>
  </si>
  <si>
    <t>Яровизация картофеля, тонн</t>
  </si>
  <si>
    <t xml:space="preserve">         яр. пшеница</t>
  </si>
  <si>
    <t xml:space="preserve">         гречиха</t>
  </si>
  <si>
    <t xml:space="preserve">         зернобобовые</t>
  </si>
  <si>
    <t>Подкормлено озимых, га</t>
  </si>
  <si>
    <t xml:space="preserve">Пробороновано озимых культур, га  </t>
  </si>
  <si>
    <t xml:space="preserve">Пробороновано многолетних трав, га      </t>
  </si>
  <si>
    <t>Боронование зяби, га</t>
  </si>
  <si>
    <t>Посеяно сои, га</t>
  </si>
  <si>
    <t>Заготовка, тонн:</t>
  </si>
  <si>
    <t>в т.ч. озимых</t>
  </si>
  <si>
    <t>яровых</t>
  </si>
  <si>
    <t>в % от площади зерновых культур</t>
  </si>
  <si>
    <t>Площадь однолетних трав, га</t>
  </si>
  <si>
    <t>Убрано рапса, га</t>
  </si>
  <si>
    <t>Валовой сбор рапса, тонн</t>
  </si>
  <si>
    <t>Подготовка почвы под сев озимых, га</t>
  </si>
  <si>
    <t>Убрано кормовых корнеплодов, га</t>
  </si>
  <si>
    <t>Валовой сбор, тонн</t>
  </si>
  <si>
    <t>% к  уборочной площади</t>
  </si>
  <si>
    <t>% к плану сева</t>
  </si>
  <si>
    <t>Средняя выработка 1 комбайна, га</t>
  </si>
  <si>
    <t>Осталось убрать картофеля, га</t>
  </si>
  <si>
    <t>Подкормлено многолетних трав, га</t>
  </si>
  <si>
    <t>Площадь многолетних трав всего,  га</t>
  </si>
  <si>
    <t>% к погибшим</t>
  </si>
  <si>
    <t>на 1 усл. голову к.р.с. (без свиней и птицы), ц. к.ед.</t>
  </si>
  <si>
    <t>Всего кормов факт, центнеров к. ед.</t>
  </si>
  <si>
    <t xml:space="preserve">             в % к плану</t>
  </si>
  <si>
    <t xml:space="preserve">            в % к плану</t>
  </si>
  <si>
    <t>сена, факт</t>
  </si>
  <si>
    <t>сенажа, факт</t>
  </si>
  <si>
    <t>силоса, факт</t>
  </si>
  <si>
    <t>Факт. засыпано семян, тонн</t>
  </si>
  <si>
    <t>Сев озимых зерновых культур, га</t>
  </si>
  <si>
    <t>в т.ч. пшеница</t>
  </si>
  <si>
    <t xml:space="preserve">          рожь</t>
  </si>
  <si>
    <t>Поголовье скота (без свиней птицы), усл.голов</t>
  </si>
  <si>
    <t>Посеяно многолетних беспокровных трав, га</t>
  </si>
  <si>
    <t>План засыпки семян яровых зерновых культур, тонн</t>
  </si>
  <si>
    <t>Необходимое количество минеральных удобрений, тонн д.в.</t>
  </si>
  <si>
    <t>Наличие минеральных удобрений, тонн д.в.</t>
  </si>
  <si>
    <t xml:space="preserve">            в т.ч. бобовых</t>
  </si>
  <si>
    <t>Посеяно яровых зерновых и зернобобовых культур  (без учета площади пересева), га</t>
  </si>
  <si>
    <t>Всего зерновых и зернобобовых культур, га</t>
  </si>
  <si>
    <t>Скошено многолетних трав первым укосом, га</t>
  </si>
  <si>
    <t>Скошено многолетних трав вторым укосом, га</t>
  </si>
  <si>
    <t>Заготовлено соломы, тонн</t>
  </si>
  <si>
    <t>Всего зерновых и зернобобовых культур в 2011 г., га</t>
  </si>
  <si>
    <t>+, -</t>
  </si>
  <si>
    <t>Обмолочено на прошлую дату</t>
  </si>
  <si>
    <t>Среднесуточный обмолот</t>
  </si>
  <si>
    <t>Убрано кукурузы на силос, га</t>
  </si>
  <si>
    <t>уборка завершена</t>
  </si>
  <si>
    <t>Проблемные хозяйства:</t>
  </si>
  <si>
    <t xml:space="preserve"> им. Мичурина, им. Чапаева</t>
  </si>
  <si>
    <t>вышли на сев озимых</t>
  </si>
  <si>
    <t>приступили к уборке картофеля</t>
  </si>
  <si>
    <t>Площадь уборки картофеля, га</t>
  </si>
  <si>
    <t>Количество привлеченных людей</t>
  </si>
  <si>
    <t xml:space="preserve">          тритикале</t>
  </si>
  <si>
    <t>Площадь уборки овощей, га</t>
  </si>
  <si>
    <t>Площадь уборки сахарной свеклы, га</t>
  </si>
  <si>
    <t>Площадь уборки кукурузы на силос, га</t>
  </si>
  <si>
    <t>ФГУП "Ударник", ООО "ДаАн", ООО "ВаСем", КФХ Горбунов В.В.</t>
  </si>
  <si>
    <t>Не закончили уборку картофеля, количество хозяйств</t>
  </si>
  <si>
    <t>работало комбайнов на уборке сах свеклы (свои/привлеченные)</t>
  </si>
  <si>
    <t>кукуруза -зерно (Вурнарский район): убранная площадь - 273,8 га, вал.сбор - 1150 т, ур-сть - 42 ц/га</t>
  </si>
  <si>
    <t>Информация о сельскохозяйственных работах по состоянию на 19 октября 2012 г. (сельскохозяйственные организации и крупные К(Ф)Х)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</si>
</sst>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#,##0.0"/>
    <numFmt numFmtId="167" formatCode="#,##0.000"/>
    <numFmt numFmtId="168" formatCode="0.000"/>
    <numFmt numFmtId="169" formatCode="#,##0.0000"/>
    <numFmt numFmtId="170" formatCode="#,##0.00000"/>
    <numFmt numFmtId="171" formatCode="#,##0.00000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1">
    <font>
      <sz val="10"/>
      <name val="Arial Cyr"/>
      <family val="0"/>
    </font>
    <font>
      <sz val="12"/>
      <color indexed="8"/>
      <name val="Times New Roman"/>
      <family val="2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17"/>
      <name val="Times New Roman"/>
      <family val="1"/>
    </font>
    <font>
      <b/>
      <i/>
      <sz val="17"/>
      <name val="Times New Roman"/>
      <family val="1"/>
    </font>
    <font>
      <i/>
      <sz val="17"/>
      <name val="Times New Roman"/>
      <family val="1"/>
    </font>
    <font>
      <b/>
      <sz val="17"/>
      <name val="Times New Roman"/>
      <family val="1"/>
    </font>
    <font>
      <sz val="8"/>
      <name val="Arial Cyr"/>
      <family val="0"/>
    </font>
    <font>
      <b/>
      <sz val="22"/>
      <name val="Times New Roman"/>
      <family val="1"/>
    </font>
    <font>
      <b/>
      <sz val="16"/>
      <name val="Times New Roman"/>
      <family val="1"/>
    </font>
    <font>
      <b/>
      <i/>
      <sz val="13"/>
      <name val="Times New Roman"/>
      <family val="1"/>
    </font>
    <font>
      <i/>
      <sz val="17"/>
      <color indexed="10"/>
      <name val="Times New Roman"/>
      <family val="1"/>
    </font>
    <font>
      <sz val="13"/>
      <color indexed="10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3" fillId="24" borderId="0" xfId="0" applyFont="1" applyFill="1" applyBorder="1" applyAlignment="1">
      <alignment/>
    </xf>
    <xf numFmtId="0" fontId="7" fillId="0" borderId="1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55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3" fontId="7" fillId="0" borderId="13" xfId="0" applyNumberFormat="1" applyFont="1" applyFill="1" applyBorder="1" applyAlignment="1">
      <alignment horizontal="center" vertical="center" wrapText="1"/>
    </xf>
    <xf numFmtId="3" fontId="5" fillId="0" borderId="14" xfId="0" applyNumberFormat="1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 wrapText="1"/>
    </xf>
    <xf numFmtId="165" fontId="7" fillId="0" borderId="12" xfId="55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 indent="2"/>
    </xf>
    <xf numFmtId="0" fontId="5" fillId="0" borderId="11" xfId="0" applyFont="1" applyFill="1" applyBorder="1" applyAlignment="1">
      <alignment horizontal="left" vertical="center" wrapText="1" indent="7"/>
    </xf>
    <xf numFmtId="0" fontId="5" fillId="0" borderId="11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vertical="center"/>
    </xf>
    <xf numFmtId="1" fontId="5" fillId="0" borderId="14" xfId="55" applyNumberFormat="1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center" vertical="center" wrapText="1"/>
    </xf>
    <xf numFmtId="166" fontId="5" fillId="0" borderId="14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165" fontId="7" fillId="0" borderId="14" xfId="55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9" fontId="7" fillId="0" borderId="12" xfId="55" applyNumberFormat="1" applyFont="1" applyFill="1" applyBorder="1" applyAlignment="1">
      <alignment horizontal="center" vertical="center" wrapText="1"/>
    </xf>
    <xf numFmtId="165" fontId="7" fillId="0" borderId="12" xfId="55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vertical="center" wrapText="1"/>
    </xf>
    <xf numFmtId="1" fontId="7" fillId="0" borderId="11" xfId="0" applyNumberFormat="1" applyFont="1" applyFill="1" applyBorder="1" applyAlignment="1">
      <alignment horizontal="left" vertical="center" wrapText="1"/>
    </xf>
    <xf numFmtId="165" fontId="7" fillId="0" borderId="12" xfId="0" applyNumberFormat="1" applyFont="1" applyFill="1" applyBorder="1" applyAlignment="1">
      <alignment horizontal="center" vertical="center"/>
    </xf>
    <xf numFmtId="1" fontId="7" fillId="0" borderId="12" xfId="55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/>
    </xf>
    <xf numFmtId="3" fontId="4" fillId="0" borderId="0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165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49" fontId="7" fillId="0" borderId="11" xfId="0" applyNumberFormat="1" applyFont="1" applyFill="1" applyBorder="1" applyAlignment="1">
      <alignment horizontal="left" vertical="center" wrapText="1"/>
    </xf>
    <xf numFmtId="3" fontId="7" fillId="0" borderId="13" xfId="0" applyNumberFormat="1" applyFont="1" applyFill="1" applyBorder="1" applyAlignment="1">
      <alignment horizontal="right" vertical="center" wrapText="1"/>
    </xf>
    <xf numFmtId="3" fontId="7" fillId="0" borderId="14" xfId="0" applyNumberFormat="1" applyFont="1" applyFill="1" applyBorder="1" applyAlignment="1">
      <alignment horizontal="right" vertical="center" wrapText="1"/>
    </xf>
    <xf numFmtId="3" fontId="7" fillId="0" borderId="12" xfId="0" applyNumberFormat="1" applyFont="1" applyFill="1" applyBorder="1" applyAlignment="1">
      <alignment horizontal="right" vertical="center" wrapText="1"/>
    </xf>
    <xf numFmtId="165" fontId="7" fillId="0" borderId="12" xfId="55" applyNumberFormat="1" applyFont="1" applyFill="1" applyBorder="1" applyAlignment="1">
      <alignment horizontal="right" vertical="center" wrapText="1"/>
    </xf>
    <xf numFmtId="165" fontId="7" fillId="0" borderId="13" xfId="55" applyNumberFormat="1" applyFont="1" applyFill="1" applyBorder="1" applyAlignment="1">
      <alignment horizontal="right" vertical="center" wrapText="1"/>
    </xf>
    <xf numFmtId="165" fontId="7" fillId="0" borderId="12" xfId="0" applyNumberFormat="1" applyFont="1" applyFill="1" applyBorder="1" applyAlignment="1">
      <alignment horizontal="right" vertical="center"/>
    </xf>
    <xf numFmtId="0" fontId="13" fillId="0" borderId="12" xfId="55" applyNumberFormat="1" applyFont="1" applyFill="1" applyBorder="1" applyAlignment="1">
      <alignment horizontal="right" vertical="center"/>
    </xf>
    <xf numFmtId="0" fontId="7" fillId="0" borderId="12" xfId="55" applyNumberFormat="1" applyFont="1" applyFill="1" applyBorder="1" applyAlignment="1">
      <alignment horizontal="right" vertical="center"/>
    </xf>
    <xf numFmtId="0" fontId="5" fillId="0" borderId="12" xfId="55" applyNumberFormat="1" applyFont="1" applyFill="1" applyBorder="1" applyAlignment="1">
      <alignment horizontal="right" vertical="center"/>
    </xf>
    <xf numFmtId="1" fontId="7" fillId="0" borderId="12" xfId="55" applyNumberFormat="1" applyFont="1" applyFill="1" applyBorder="1" applyAlignment="1">
      <alignment horizontal="right" vertical="center"/>
    </xf>
    <xf numFmtId="166" fontId="7" fillId="0" borderId="12" xfId="0" applyNumberFormat="1" applyFont="1" applyFill="1" applyBorder="1" applyAlignment="1">
      <alignment horizontal="right" vertical="center" wrapText="1"/>
    </xf>
    <xf numFmtId="164" fontId="7" fillId="0" borderId="12" xfId="0" applyNumberFormat="1" applyFont="1" applyFill="1" applyBorder="1" applyAlignment="1">
      <alignment horizontal="right" vertical="center"/>
    </xf>
    <xf numFmtId="0" fontId="7" fillId="0" borderId="14" xfId="0" applyNumberFormat="1" applyFont="1" applyFill="1" applyBorder="1" applyAlignment="1">
      <alignment horizontal="right" vertical="center"/>
    </xf>
    <xf numFmtId="165" fontId="7" fillId="0" borderId="14" xfId="55" applyNumberFormat="1" applyFont="1" applyFill="1" applyBorder="1" applyAlignment="1">
      <alignment horizontal="right" vertical="center" wrapText="1"/>
    </xf>
    <xf numFmtId="0" fontId="7" fillId="0" borderId="14" xfId="55" applyNumberFormat="1" applyFont="1" applyFill="1" applyBorder="1" applyAlignment="1">
      <alignment horizontal="right" vertical="center" wrapText="1"/>
    </xf>
    <xf numFmtId="4" fontId="7" fillId="0" borderId="14" xfId="0" applyNumberFormat="1" applyFont="1" applyFill="1" applyBorder="1" applyAlignment="1">
      <alignment horizontal="right" vertical="center" wrapText="1"/>
    </xf>
    <xf numFmtId="166" fontId="7" fillId="0" borderId="14" xfId="0" applyNumberFormat="1" applyFont="1" applyFill="1" applyBorder="1" applyAlignment="1">
      <alignment horizontal="right" vertical="center" wrapText="1"/>
    </xf>
    <xf numFmtId="165" fontId="7" fillId="0" borderId="12" xfId="55" applyNumberFormat="1" applyFont="1" applyFill="1" applyBorder="1" applyAlignment="1">
      <alignment horizontal="right" vertical="center"/>
    </xf>
    <xf numFmtId="0" fontId="13" fillId="0" borderId="12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vertical="center"/>
    </xf>
    <xf numFmtId="1" fontId="5" fillId="0" borderId="12" xfId="0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 wrapText="1"/>
    </xf>
    <xf numFmtId="0" fontId="7" fillId="17" borderId="12" xfId="55" applyNumberFormat="1" applyFont="1" applyFill="1" applyBorder="1" applyAlignment="1">
      <alignment horizontal="right" vertical="center"/>
    </xf>
    <xf numFmtId="165" fontId="7" fillId="17" borderId="12" xfId="0" applyNumberFormat="1" applyFont="1" applyFill="1" applyBorder="1" applyAlignment="1">
      <alignment horizontal="right" vertical="center"/>
    </xf>
    <xf numFmtId="164" fontId="7" fillId="17" borderId="12" xfId="0" applyNumberFormat="1" applyFont="1" applyFill="1" applyBorder="1" applyAlignment="1">
      <alignment horizontal="right" vertical="center"/>
    </xf>
    <xf numFmtId="0" fontId="11" fillId="0" borderId="16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24" borderId="17" xfId="0" applyFont="1" applyFill="1" applyBorder="1" applyAlignment="1">
      <alignment horizontal="center" vertical="center"/>
    </xf>
    <xf numFmtId="0" fontId="11" fillId="24" borderId="18" xfId="0" applyFont="1" applyFill="1" applyBorder="1" applyAlignment="1">
      <alignment horizontal="center" vertical="center"/>
    </xf>
    <xf numFmtId="0" fontId="11" fillId="24" borderId="19" xfId="0" applyFont="1" applyFill="1" applyBorder="1" applyAlignment="1">
      <alignment horizontal="center" vertical="center"/>
    </xf>
    <xf numFmtId="0" fontId="11" fillId="24" borderId="17" xfId="0" applyFont="1" applyFill="1" applyBorder="1" applyAlignment="1">
      <alignment horizontal="center" textRotation="90" wrapText="1"/>
    </xf>
    <xf numFmtId="0" fontId="11" fillId="24" borderId="19" xfId="0" applyFont="1" applyFill="1" applyBorder="1" applyAlignment="1">
      <alignment horizont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O183"/>
  <sheetViews>
    <sheetView tabSelected="1" view="pageBreakPreview" zoomScale="60" zoomScaleNormal="50" zoomScalePageLayoutView="82" workbookViewId="0" topLeftCell="A1">
      <pane xSplit="1" ySplit="6" topLeftCell="B94" activePane="bottomRight" state="frozen"/>
      <selection pane="topLeft" activeCell="A1" sqref="A1"/>
      <selection pane="topRight" activeCell="E1" sqref="E1"/>
      <selection pane="bottomLeft" activeCell="A7" sqref="A7"/>
      <selection pane="bottomRight" activeCell="F6" sqref="F6"/>
    </sheetView>
  </sheetViews>
  <sheetFormatPr defaultColWidth="9.00390625" defaultRowHeight="12.75" outlineLevelRow="2"/>
  <cols>
    <col min="1" max="1" width="75.25390625" style="4" customWidth="1"/>
    <col min="2" max="2" width="17.375" style="37" customWidth="1"/>
    <col min="3" max="15" width="9.125" style="37" customWidth="1"/>
    <col min="16" max="16384" width="9.125" style="1" customWidth="1"/>
  </cols>
  <sheetData>
    <row r="1" spans="1:2" ht="16.5">
      <c r="A1" s="76" t="s">
        <v>145</v>
      </c>
      <c r="B1" s="76"/>
    </row>
    <row r="2" spans="1:15" s="2" customFormat="1" ht="39" customHeight="1">
      <c r="A2" s="76"/>
      <c r="B2" s="76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s="2" customFormat="1" ht="0.75" customHeight="1" thickBot="1">
      <c r="A3" s="21" t="s">
        <v>25</v>
      </c>
      <c r="B3" s="21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15" s="3" customFormat="1" ht="21" customHeight="1" thickBot="1">
      <c r="A4" s="77" t="s">
        <v>1</v>
      </c>
      <c r="B4" s="75"/>
      <c r="C4" s="10"/>
      <c r="D4" s="10"/>
      <c r="E4" s="10"/>
      <c r="F4" s="10"/>
      <c r="G4" s="10"/>
      <c r="H4" s="5"/>
      <c r="I4" s="5"/>
      <c r="J4" s="10"/>
      <c r="K4" s="10"/>
      <c r="L4" s="10"/>
      <c r="M4" s="10"/>
      <c r="N4" s="10"/>
      <c r="O4" s="10"/>
    </row>
    <row r="5" spans="1:9" s="10" customFormat="1" ht="120" customHeight="1">
      <c r="A5" s="78"/>
      <c r="B5" s="80" t="s">
        <v>0</v>
      </c>
      <c r="H5" s="5"/>
      <c r="I5" s="5"/>
    </row>
    <row r="6" spans="1:9" s="10" customFormat="1" ht="68.25" customHeight="1" thickBot="1">
      <c r="A6" s="79"/>
      <c r="B6" s="81"/>
      <c r="H6" s="5"/>
      <c r="I6" s="5"/>
    </row>
    <row r="7" spans="1:2" s="10" customFormat="1" ht="32.25" customHeight="1" hidden="1">
      <c r="A7" s="26" t="s">
        <v>116</v>
      </c>
      <c r="B7" s="15">
        <v>2878</v>
      </c>
    </row>
    <row r="8" spans="1:2" s="22" customFormat="1" ht="22.5" customHeight="1" hidden="1">
      <c r="A8" s="8" t="s">
        <v>110</v>
      </c>
      <c r="B8" s="15">
        <v>2878</v>
      </c>
    </row>
    <row r="9" spans="1:2" s="22" customFormat="1" ht="29.25" customHeight="1" hidden="1">
      <c r="A9" s="13" t="s">
        <v>72</v>
      </c>
      <c r="B9" s="27">
        <f>B8/B7</f>
        <v>1</v>
      </c>
    </row>
    <row r="10" spans="1:2" s="22" customFormat="1" ht="29.25" customHeight="1" hidden="1">
      <c r="A10" s="8" t="s">
        <v>74</v>
      </c>
      <c r="B10" s="15">
        <v>2432</v>
      </c>
    </row>
    <row r="11" spans="1:2" s="22" customFormat="1" ht="29.25" customHeight="1" hidden="1">
      <c r="A11" s="8" t="s">
        <v>75</v>
      </c>
      <c r="B11" s="27">
        <f>B10/B8</f>
        <v>0.8450312717164697</v>
      </c>
    </row>
    <row r="12" spans="1:2" s="22" customFormat="1" ht="29.25" customHeight="1" hidden="1">
      <c r="A12" s="13" t="s">
        <v>6</v>
      </c>
      <c r="B12" s="23">
        <v>585</v>
      </c>
    </row>
    <row r="13" spans="1:2" s="22" customFormat="1" ht="29.25" customHeight="1" hidden="1">
      <c r="A13" s="13" t="s">
        <v>13</v>
      </c>
      <c r="B13" s="27">
        <f>B12/B8</f>
        <v>0.2032661570535094</v>
      </c>
    </row>
    <row r="14" spans="1:2" s="22" customFormat="1" ht="29.25" customHeight="1" hidden="1">
      <c r="A14" s="11" t="s">
        <v>7</v>
      </c>
      <c r="B14" s="15">
        <v>5365</v>
      </c>
    </row>
    <row r="15" spans="1:2" s="22" customFormat="1" ht="29.25" customHeight="1" hidden="1">
      <c r="A15" s="6" t="s">
        <v>77</v>
      </c>
      <c r="B15" s="15">
        <v>5150</v>
      </c>
    </row>
    <row r="16" spans="1:2" s="22" customFormat="1" ht="23.25" customHeight="1" hidden="1">
      <c r="A16" s="13" t="s">
        <v>12</v>
      </c>
      <c r="B16" s="27">
        <f>B15/B14</f>
        <v>0.9599254426840633</v>
      </c>
    </row>
    <row r="17" spans="1:2" s="22" customFormat="1" ht="45.75" customHeight="1" hidden="1">
      <c r="A17" s="8" t="s">
        <v>117</v>
      </c>
      <c r="B17" s="15">
        <v>1162</v>
      </c>
    </row>
    <row r="18" spans="1:3" s="10" customFormat="1" ht="29.25" customHeight="1" hidden="1">
      <c r="A18" s="8" t="s">
        <v>118</v>
      </c>
      <c r="B18" s="25">
        <v>404.5</v>
      </c>
      <c r="C18" s="39"/>
    </row>
    <row r="19" spans="1:3" s="10" customFormat="1" ht="29.25" customHeight="1" hidden="1">
      <c r="A19" s="6" t="s">
        <v>73</v>
      </c>
      <c r="B19" s="27">
        <f>B18/B17</f>
        <v>0.3481067125645439</v>
      </c>
      <c r="C19" s="40"/>
    </row>
    <row r="20" spans="1:2" s="22" customFormat="1" ht="29.25" customHeight="1" hidden="1">
      <c r="A20" s="28" t="s">
        <v>10</v>
      </c>
      <c r="B20" s="12">
        <v>4115</v>
      </c>
    </row>
    <row r="21" spans="1:2" s="22" customFormat="1" ht="29.25" customHeight="1" hidden="1">
      <c r="A21" s="7" t="s">
        <v>4</v>
      </c>
      <c r="B21" s="16">
        <v>2169</v>
      </c>
    </row>
    <row r="22" spans="1:2" s="22" customFormat="1" ht="29.25" customHeight="1" hidden="1">
      <c r="A22" s="7" t="s">
        <v>3</v>
      </c>
      <c r="B22" s="29">
        <f>B21/B20</f>
        <v>0.5270959902794654</v>
      </c>
    </row>
    <row r="23" spans="1:2" s="22" customFormat="1" ht="29.25" customHeight="1" hidden="1">
      <c r="A23" s="7" t="s">
        <v>15</v>
      </c>
      <c r="B23" s="16">
        <v>2169</v>
      </c>
    </row>
    <row r="24" spans="1:2" s="22" customFormat="1" ht="29.25" customHeight="1" hidden="1">
      <c r="A24" s="7" t="s">
        <v>102</v>
      </c>
      <c r="B24" s="27">
        <f>B23/B21</f>
        <v>1</v>
      </c>
    </row>
    <row r="25" spans="1:2" s="22" customFormat="1" ht="29.25" customHeight="1" hidden="1">
      <c r="A25" s="8" t="s">
        <v>101</v>
      </c>
      <c r="B25" s="24">
        <v>6017</v>
      </c>
    </row>
    <row r="26" spans="1:2" s="22" customFormat="1" ht="29.25" customHeight="1" hidden="1">
      <c r="A26" s="13" t="s">
        <v>8</v>
      </c>
      <c r="B26" s="24">
        <v>0</v>
      </c>
    </row>
    <row r="27" spans="1:2" s="22" customFormat="1" ht="29.25" customHeight="1" hidden="1">
      <c r="A27" s="6" t="s">
        <v>3</v>
      </c>
      <c r="B27" s="30">
        <f>B26/B25</f>
        <v>0</v>
      </c>
    </row>
    <row r="28" spans="1:2" s="22" customFormat="1" ht="29.25" customHeight="1" hidden="1">
      <c r="A28" s="13" t="s">
        <v>81</v>
      </c>
      <c r="B28" s="16">
        <v>2033</v>
      </c>
    </row>
    <row r="29" spans="1:2" s="22" customFormat="1" ht="29.25" customHeight="1" hidden="1">
      <c r="A29" s="6" t="s">
        <v>11</v>
      </c>
      <c r="B29" s="17">
        <f>B28/B20</f>
        <v>0.4940461725394897</v>
      </c>
    </row>
    <row r="30" spans="1:2" s="22" customFormat="1" ht="29.25" customHeight="1" hidden="1">
      <c r="A30" s="13" t="s">
        <v>100</v>
      </c>
      <c r="B30" s="16">
        <v>462</v>
      </c>
    </row>
    <row r="31" spans="1:2" s="22" customFormat="1" ht="29.25" customHeight="1" hidden="1">
      <c r="A31" s="13" t="s">
        <v>11</v>
      </c>
      <c r="B31" s="17">
        <f>B30/B25</f>
        <v>0.07678244972577697</v>
      </c>
    </row>
    <row r="32" spans="1:2" s="22" customFormat="1" ht="29.25" customHeight="1" hidden="1">
      <c r="A32" s="7" t="s">
        <v>82</v>
      </c>
      <c r="B32" s="16">
        <v>567</v>
      </c>
    </row>
    <row r="33" spans="1:2" s="22" customFormat="1" ht="29.25" customHeight="1" hidden="1">
      <c r="A33" s="6" t="s">
        <v>11</v>
      </c>
      <c r="B33" s="30">
        <f>B32/B20</f>
        <v>0.13778857837181044</v>
      </c>
    </row>
    <row r="34" spans="1:2" s="22" customFormat="1" ht="29.25" customHeight="1" hidden="1">
      <c r="A34" s="7" t="s">
        <v>83</v>
      </c>
      <c r="B34" s="16">
        <v>2862</v>
      </c>
    </row>
    <row r="35" spans="1:2" s="22" customFormat="1" ht="29.25" customHeight="1" hidden="1">
      <c r="A35" s="6" t="s">
        <v>11</v>
      </c>
      <c r="B35" s="30">
        <f>B34/B25</f>
        <v>0.47565231843111183</v>
      </c>
    </row>
    <row r="36" spans="1:2" s="22" customFormat="1" ht="29.25" customHeight="1" hidden="1">
      <c r="A36" s="31" t="s">
        <v>5</v>
      </c>
      <c r="B36" s="12">
        <v>4650</v>
      </c>
    </row>
    <row r="37" spans="1:2" s="22" customFormat="1" ht="29.25" customHeight="1" hidden="1">
      <c r="A37" s="7" t="s">
        <v>84</v>
      </c>
      <c r="B37" s="16">
        <v>4100</v>
      </c>
    </row>
    <row r="38" spans="1:2" s="22" customFormat="1" ht="29.25" customHeight="1" hidden="1">
      <c r="A38" s="6" t="s">
        <v>2</v>
      </c>
      <c r="B38" s="30">
        <f>B37/B36</f>
        <v>0.8817204301075269</v>
      </c>
    </row>
    <row r="39" spans="1:2" s="22" customFormat="1" ht="29.25" customHeight="1" hidden="1">
      <c r="A39" s="32" t="s">
        <v>14</v>
      </c>
      <c r="B39" s="16">
        <v>4100</v>
      </c>
    </row>
    <row r="40" spans="1:3" s="10" customFormat="1" ht="33" customHeight="1" hidden="1">
      <c r="A40" s="8" t="s">
        <v>9</v>
      </c>
      <c r="B40" s="15">
        <v>11615</v>
      </c>
      <c r="C40" s="39"/>
    </row>
    <row r="41" spans="1:3" s="10" customFormat="1" ht="43.5" customHeight="1" hidden="1">
      <c r="A41" s="9" t="s">
        <v>120</v>
      </c>
      <c r="B41" s="15">
        <v>11615</v>
      </c>
      <c r="C41" s="39"/>
    </row>
    <row r="42" spans="1:3" s="10" customFormat="1" ht="29.25" customHeight="1" hidden="1" outlineLevel="2">
      <c r="A42" s="6" t="s">
        <v>2</v>
      </c>
      <c r="B42" s="33">
        <f>B41/B40</f>
        <v>1</v>
      </c>
      <c r="C42" s="40"/>
    </row>
    <row r="43" spans="1:3" s="10" customFormat="1" ht="24" customHeight="1" hidden="1" outlineLevel="2">
      <c r="A43" s="44" t="s">
        <v>78</v>
      </c>
      <c r="B43" s="14">
        <v>3784</v>
      </c>
      <c r="C43" s="40"/>
    </row>
    <row r="44" spans="1:3" s="10" customFormat="1" ht="29.25" customHeight="1" hidden="1" outlineLevel="2">
      <c r="A44" s="44" t="s">
        <v>76</v>
      </c>
      <c r="B44" s="16">
        <v>6809</v>
      </c>
      <c r="C44" s="40"/>
    </row>
    <row r="45" spans="1:3" s="10" customFormat="1" ht="29.25" customHeight="1" hidden="1" outlineLevel="2">
      <c r="A45" s="44" t="s">
        <v>79</v>
      </c>
      <c r="B45" s="14">
        <v>20</v>
      </c>
      <c r="C45" s="40"/>
    </row>
    <row r="46" spans="1:3" s="10" customFormat="1" ht="29.25" customHeight="1" hidden="1" outlineLevel="2">
      <c r="A46" s="44" t="s">
        <v>80</v>
      </c>
      <c r="B46" s="16">
        <v>465</v>
      </c>
      <c r="C46" s="40"/>
    </row>
    <row r="47" spans="1:3" s="10" customFormat="1" ht="29.25" customHeight="1" hidden="1" outlineLevel="2">
      <c r="A47" s="45" t="s">
        <v>121</v>
      </c>
      <c r="B47" s="49">
        <v>13637</v>
      </c>
      <c r="C47" s="40"/>
    </row>
    <row r="48" spans="1:3" s="47" customFormat="1" ht="29.25" customHeight="1" hidden="1" outlineLevel="2">
      <c r="A48" s="6" t="s">
        <v>125</v>
      </c>
      <c r="B48" s="51">
        <v>15371</v>
      </c>
      <c r="C48" s="46"/>
    </row>
    <row r="49" spans="1:3" s="47" customFormat="1" ht="29.25" customHeight="1" hidden="1" outlineLevel="2">
      <c r="A49" s="48" t="s">
        <v>126</v>
      </c>
      <c r="B49" s="51">
        <f>B47-B48</f>
        <v>-1734</v>
      </c>
      <c r="C49" s="46"/>
    </row>
    <row r="50" spans="1:3" s="10" customFormat="1" ht="29.25" customHeight="1" hidden="1" outlineLevel="1">
      <c r="A50" s="11" t="s">
        <v>27</v>
      </c>
      <c r="B50" s="51">
        <v>10100</v>
      </c>
      <c r="C50" s="40"/>
    </row>
    <row r="51" spans="1:3" s="10" customFormat="1" ht="29.25" customHeight="1" hidden="1" outlineLevel="1">
      <c r="A51" s="20" t="s">
        <v>89</v>
      </c>
      <c r="B51" s="53"/>
      <c r="C51" s="40"/>
    </row>
    <row r="52" spans="1:3" s="10" customFormat="1" ht="29.25" customHeight="1" hidden="1" outlineLevel="1">
      <c r="A52" s="18" t="s">
        <v>87</v>
      </c>
      <c r="B52" s="49"/>
      <c r="C52" s="40"/>
    </row>
    <row r="53" spans="1:3" s="10" customFormat="1" ht="29.25" customHeight="1" hidden="1" outlineLevel="1">
      <c r="A53" s="19" t="s">
        <v>88</v>
      </c>
      <c r="B53" s="49"/>
      <c r="C53" s="40"/>
    </row>
    <row r="54" spans="1:3" s="10" customFormat="1" ht="29.25" customHeight="1" hidden="1" outlineLevel="1">
      <c r="A54" s="11" t="s">
        <v>28</v>
      </c>
      <c r="B54" s="49">
        <v>3400</v>
      </c>
      <c r="C54" s="40"/>
    </row>
    <row r="55" spans="1:3" s="10" customFormat="1" ht="29.25" customHeight="1" hidden="1">
      <c r="A55" s="8" t="s">
        <v>16</v>
      </c>
      <c r="B55" s="49">
        <v>1165</v>
      </c>
      <c r="C55" s="39"/>
    </row>
    <row r="56" spans="1:3" s="10" customFormat="1" ht="29.25" customHeight="1" hidden="1">
      <c r="A56" s="9" t="s">
        <v>17</v>
      </c>
      <c r="B56" s="49">
        <v>1000</v>
      </c>
      <c r="C56" s="39"/>
    </row>
    <row r="57" spans="1:3" s="10" customFormat="1" ht="29.25" customHeight="1" hidden="1">
      <c r="A57" s="6" t="s">
        <v>2</v>
      </c>
      <c r="B57" s="54">
        <f>B56/B55</f>
        <v>0.8583690987124464</v>
      </c>
      <c r="C57" s="40"/>
    </row>
    <row r="58" spans="1:3" s="10" customFormat="1" ht="29.25" customHeight="1" hidden="1" outlineLevel="1">
      <c r="A58" s="11" t="s">
        <v>33</v>
      </c>
      <c r="B58" s="49">
        <v>1000</v>
      </c>
      <c r="C58" s="40"/>
    </row>
    <row r="59" spans="1:3" s="10" customFormat="1" ht="29.25" customHeight="1" hidden="1">
      <c r="A59" s="8" t="s">
        <v>19</v>
      </c>
      <c r="B59" s="49">
        <v>199</v>
      </c>
      <c r="C59" s="39"/>
    </row>
    <row r="60" spans="1:3" s="10" customFormat="1" ht="29.25" customHeight="1" hidden="1">
      <c r="A60" s="9" t="s">
        <v>20</v>
      </c>
      <c r="B60" s="49">
        <v>52</v>
      </c>
      <c r="C60" s="39"/>
    </row>
    <row r="61" spans="1:3" s="10" customFormat="1" ht="29.25" customHeight="1" hidden="1">
      <c r="A61" s="6" t="s">
        <v>2</v>
      </c>
      <c r="B61" s="54"/>
      <c r="C61" s="40"/>
    </row>
    <row r="62" spans="1:3" s="10" customFormat="1" ht="29.25" customHeight="1" hidden="1">
      <c r="A62" s="6" t="s">
        <v>18</v>
      </c>
      <c r="B62" s="49"/>
      <c r="C62" s="39"/>
    </row>
    <row r="63" spans="1:3" s="10" customFormat="1" ht="29.25" customHeight="1" hidden="1" outlineLevel="1">
      <c r="A63" s="11" t="s">
        <v>31</v>
      </c>
      <c r="B63" s="49"/>
      <c r="C63" s="40"/>
    </row>
    <row r="64" spans="1:3" s="10" customFormat="1" ht="29.25" customHeight="1" hidden="1" outlineLevel="1">
      <c r="A64" s="11" t="s">
        <v>32</v>
      </c>
      <c r="B64" s="49"/>
      <c r="C64" s="40"/>
    </row>
    <row r="65" spans="1:3" s="10" customFormat="1" ht="29.25" customHeight="1" hidden="1">
      <c r="A65" s="6" t="s">
        <v>21</v>
      </c>
      <c r="B65" s="56"/>
      <c r="C65" s="40"/>
    </row>
    <row r="66" spans="1:3" s="10" customFormat="1" ht="29.25" customHeight="1" hidden="1">
      <c r="A66" s="6" t="s">
        <v>22</v>
      </c>
      <c r="B66" s="56">
        <v>265</v>
      </c>
      <c r="C66" s="40"/>
    </row>
    <row r="67" spans="1:3" s="10" customFormat="1" ht="29.25" customHeight="1" hidden="1">
      <c r="A67" s="6" t="s">
        <v>23</v>
      </c>
      <c r="B67" s="56">
        <v>1282</v>
      </c>
      <c r="C67" s="40"/>
    </row>
    <row r="68" spans="1:3" s="10" customFormat="1" ht="29.25" customHeight="1" hidden="1">
      <c r="A68" s="6" t="s">
        <v>115</v>
      </c>
      <c r="B68" s="56">
        <v>136</v>
      </c>
      <c r="C68" s="40"/>
    </row>
    <row r="69" spans="1:3" s="10" customFormat="1" ht="22.5" customHeight="1" hidden="1">
      <c r="A69" s="6" t="s">
        <v>119</v>
      </c>
      <c r="B69" s="56">
        <v>136</v>
      </c>
      <c r="C69" s="40"/>
    </row>
    <row r="70" spans="1:3" s="10" customFormat="1" ht="25.5" customHeight="1" hidden="1">
      <c r="A70" s="6" t="s">
        <v>85</v>
      </c>
      <c r="B70" s="55"/>
      <c r="C70" s="40"/>
    </row>
    <row r="71" spans="1:3" s="10" customFormat="1" ht="27" customHeight="1" hidden="1">
      <c r="A71" s="6" t="s">
        <v>26</v>
      </c>
      <c r="B71" s="56">
        <v>16</v>
      </c>
      <c r="C71" s="40"/>
    </row>
    <row r="72" spans="1:3" s="10" customFormat="1" ht="29.25" customHeight="1" hidden="1">
      <c r="A72" s="6" t="s">
        <v>24</v>
      </c>
      <c r="B72" s="56">
        <v>4</v>
      </c>
      <c r="C72" s="40"/>
    </row>
    <row r="73" spans="1:2" ht="26.25" customHeight="1" hidden="1">
      <c r="A73" s="8" t="s">
        <v>29</v>
      </c>
      <c r="B73" s="55"/>
    </row>
    <row r="74" spans="1:2" ht="33" customHeight="1" hidden="1">
      <c r="A74" s="9" t="s">
        <v>30</v>
      </c>
      <c r="B74" s="56">
        <v>4</v>
      </c>
    </row>
    <row r="75" spans="1:2" ht="31.5" customHeight="1" hidden="1">
      <c r="A75" s="13" t="s">
        <v>2</v>
      </c>
      <c r="B75" s="54"/>
    </row>
    <row r="76" spans="1:2" ht="8.25" customHeight="1" hidden="1">
      <c r="A76" s="13"/>
      <c r="B76" s="54"/>
    </row>
    <row r="77" spans="1:2" s="22" customFormat="1" ht="29.25" customHeight="1" hidden="1">
      <c r="A77" s="8" t="s">
        <v>44</v>
      </c>
      <c r="B77" s="57">
        <v>13637</v>
      </c>
    </row>
    <row r="78" spans="1:2" s="22" customFormat="1" ht="24.75" customHeight="1" hidden="1">
      <c r="A78" s="8" t="s">
        <v>69</v>
      </c>
      <c r="B78" s="57"/>
    </row>
    <row r="79" spans="1:2" s="22" customFormat="1" ht="22.5" customHeight="1" hidden="1">
      <c r="A79" s="8" t="s">
        <v>67</v>
      </c>
      <c r="B79" s="57">
        <v>920</v>
      </c>
    </row>
    <row r="80" spans="1:2" s="22" customFormat="1" ht="45" customHeight="1" hidden="1">
      <c r="A80" s="8" t="s">
        <v>70</v>
      </c>
      <c r="B80" s="57"/>
    </row>
    <row r="81" spans="1:2" s="22" customFormat="1" ht="29.25" customHeight="1" hidden="1">
      <c r="A81" s="8" t="s">
        <v>71</v>
      </c>
      <c r="B81" s="57"/>
    </row>
    <row r="82" spans="1:2" s="22" customFormat="1" ht="28.5" customHeight="1" hidden="1">
      <c r="A82" s="8" t="s">
        <v>66</v>
      </c>
      <c r="B82" s="57">
        <f>B77-B78-B79</f>
        <v>12717</v>
      </c>
    </row>
    <row r="83" spans="1:2" s="22" customFormat="1" ht="43.5" customHeight="1" hidden="1">
      <c r="A83" s="9" t="s">
        <v>45</v>
      </c>
      <c r="B83" s="57">
        <v>12717</v>
      </c>
    </row>
    <row r="84" spans="1:2" s="22" customFormat="1" ht="24" customHeight="1" hidden="1">
      <c r="A84" s="13" t="s">
        <v>96</v>
      </c>
      <c r="B84" s="66">
        <f>B83/B82</f>
        <v>1</v>
      </c>
    </row>
    <row r="85" spans="1:2" s="22" customFormat="1" ht="24" customHeight="1" hidden="1">
      <c r="A85" s="8" t="s">
        <v>51</v>
      </c>
      <c r="B85" s="57">
        <v>3739</v>
      </c>
    </row>
    <row r="86" spans="1:2" s="22" customFormat="1" ht="22.5" customHeight="1" hidden="1">
      <c r="A86" s="8" t="s">
        <v>49</v>
      </c>
      <c r="B86" s="57">
        <v>5257</v>
      </c>
    </row>
    <row r="87" spans="1:2" s="22" customFormat="1" ht="22.5" customHeight="1" hidden="1">
      <c r="A87" s="8" t="s">
        <v>46</v>
      </c>
      <c r="B87" s="57"/>
    </row>
    <row r="88" spans="1:2" s="36" customFormat="1" ht="22.5" customHeight="1" hidden="1">
      <c r="A88" s="13" t="s">
        <v>68</v>
      </c>
      <c r="B88" s="57"/>
    </row>
    <row r="89" spans="1:2" s="22" customFormat="1" ht="26.25" customHeight="1" hidden="1">
      <c r="A89" s="9" t="s">
        <v>47</v>
      </c>
      <c r="B89" s="56">
        <v>12717</v>
      </c>
    </row>
    <row r="90" spans="1:2" s="22" customFormat="1" ht="22.5" customHeight="1" hidden="1">
      <c r="A90" s="13" t="s">
        <v>96</v>
      </c>
      <c r="B90" s="54">
        <f>B89/B82</f>
        <v>1</v>
      </c>
    </row>
    <row r="91" spans="1:2" s="22" customFormat="1" ht="22.5" customHeight="1" hidden="1">
      <c r="A91" s="8" t="s">
        <v>51</v>
      </c>
      <c r="B91" s="56">
        <v>3739</v>
      </c>
    </row>
    <row r="92" spans="1:2" s="22" customFormat="1" ht="22.5" customHeight="1" hidden="1">
      <c r="A92" s="8" t="s">
        <v>49</v>
      </c>
      <c r="B92" s="56">
        <v>5257</v>
      </c>
    </row>
    <row r="93" spans="1:2" s="22" customFormat="1" ht="25.5" customHeight="1" hidden="1">
      <c r="A93" s="8" t="s">
        <v>46</v>
      </c>
      <c r="B93" s="56"/>
    </row>
    <row r="94" spans="1:2" s="22" customFormat="1" ht="28.5" customHeight="1">
      <c r="A94" s="9" t="s">
        <v>48</v>
      </c>
      <c r="B94" s="56">
        <v>21979</v>
      </c>
    </row>
    <row r="95" spans="1:2" s="22" customFormat="1" ht="27" customHeight="1" hidden="1">
      <c r="A95" s="8" t="s">
        <v>51</v>
      </c>
      <c r="B95" s="56">
        <v>5950</v>
      </c>
    </row>
    <row r="96" spans="1:2" s="22" customFormat="1" ht="27" customHeight="1" hidden="1">
      <c r="A96" s="8" t="s">
        <v>49</v>
      </c>
      <c r="B96" s="56">
        <v>9979</v>
      </c>
    </row>
    <row r="97" spans="1:2" s="22" customFormat="1" ht="27" customHeight="1" hidden="1">
      <c r="A97" s="8" t="s">
        <v>46</v>
      </c>
      <c r="B97" s="56"/>
    </row>
    <row r="98" spans="1:2" s="22" customFormat="1" ht="27" customHeight="1">
      <c r="A98" s="9" t="s">
        <v>55</v>
      </c>
      <c r="B98" s="59">
        <f>B94/B89*10</f>
        <v>17.283164268302272</v>
      </c>
    </row>
    <row r="99" spans="1:2" s="22" customFormat="1" ht="27" customHeight="1" hidden="1">
      <c r="A99" s="8" t="s">
        <v>51</v>
      </c>
      <c r="B99" s="59">
        <f>B95/B91*10</f>
        <v>15.913345814388876</v>
      </c>
    </row>
    <row r="100" spans="1:2" s="22" customFormat="1" ht="22.5" customHeight="1" hidden="1">
      <c r="A100" s="8" t="s">
        <v>49</v>
      </c>
      <c r="B100" s="59">
        <f>B96/B92*10</f>
        <v>18.982309301883202</v>
      </c>
    </row>
    <row r="101" spans="1:2" s="22" customFormat="1" ht="27" customHeight="1" hidden="1">
      <c r="A101" s="8" t="s">
        <v>50</v>
      </c>
      <c r="B101" s="51"/>
    </row>
    <row r="102" spans="1:2" s="22" customFormat="1" ht="27" customHeight="1" hidden="1">
      <c r="A102" s="35" t="s">
        <v>52</v>
      </c>
      <c r="B102" s="57"/>
    </row>
    <row r="103" spans="1:2" s="68" customFormat="1" ht="28.5" customHeight="1" hidden="1">
      <c r="A103" s="67" t="s">
        <v>127</v>
      </c>
      <c r="B103" s="56">
        <v>10330</v>
      </c>
    </row>
    <row r="104" spans="1:2" s="22" customFormat="1" ht="26.25" customHeight="1" hidden="1">
      <c r="A104" s="35" t="s">
        <v>128</v>
      </c>
      <c r="B104" s="50">
        <f>(B89-B103)</f>
        <v>2387</v>
      </c>
    </row>
    <row r="105" spans="1:2" s="22" customFormat="1" ht="27" customHeight="1" hidden="1">
      <c r="A105" s="9" t="s">
        <v>65</v>
      </c>
      <c r="B105" s="57">
        <v>0</v>
      </c>
    </row>
    <row r="106" spans="1:2" s="22" customFormat="1" ht="27" customHeight="1" hidden="1">
      <c r="A106" s="9" t="s">
        <v>98</v>
      </c>
      <c r="B106" s="59"/>
    </row>
    <row r="107" spans="1:2" s="22" customFormat="1" ht="28.5" customHeight="1">
      <c r="A107" s="8" t="s">
        <v>135</v>
      </c>
      <c r="B107" s="69">
        <v>1000</v>
      </c>
    </row>
    <row r="108" spans="1:2" s="22" customFormat="1" ht="27" customHeight="1" outlineLevel="1">
      <c r="A108" s="9" t="s">
        <v>56</v>
      </c>
      <c r="B108" s="51">
        <v>886</v>
      </c>
    </row>
    <row r="109" spans="1:2" s="22" customFormat="1" ht="27" customHeight="1">
      <c r="A109" s="13" t="s">
        <v>2</v>
      </c>
      <c r="B109" s="54">
        <f>B108/B107</f>
        <v>0.886</v>
      </c>
    </row>
    <row r="110" spans="1:2" s="22" customFormat="1" ht="27" customHeight="1" hidden="1">
      <c r="A110" s="13" t="s">
        <v>99</v>
      </c>
      <c r="B110" s="61"/>
    </row>
    <row r="111" spans="1:2" s="22" customFormat="1" ht="27" customHeight="1">
      <c r="A111" s="9" t="s">
        <v>57</v>
      </c>
      <c r="B111" s="58">
        <v>13690</v>
      </c>
    </row>
    <row r="112" spans="1:3" s="22" customFormat="1" ht="27" customHeight="1">
      <c r="A112" s="9" t="s">
        <v>55</v>
      </c>
      <c r="B112" s="60">
        <f>B111/B108*10</f>
        <v>154.51467268623026</v>
      </c>
      <c r="C112" s="60"/>
    </row>
    <row r="113" spans="1:2" s="22" customFormat="1" ht="29.25" customHeight="1" outlineLevel="1">
      <c r="A113" s="8" t="s">
        <v>138</v>
      </c>
      <c r="B113" s="57">
        <v>63</v>
      </c>
    </row>
    <row r="114" spans="1:2" s="22" customFormat="1" ht="27" customHeight="1" outlineLevel="1">
      <c r="A114" s="9" t="s">
        <v>58</v>
      </c>
      <c r="B114" s="56">
        <v>51</v>
      </c>
    </row>
    <row r="115" spans="1:2" s="22" customFormat="1" ht="27.75" customHeight="1">
      <c r="A115" s="13" t="s">
        <v>2</v>
      </c>
      <c r="B115" s="54">
        <f>B114/B113</f>
        <v>0.8095238095238095</v>
      </c>
    </row>
    <row r="116" spans="1:2" s="22" customFormat="1" ht="27" customHeight="1">
      <c r="A116" s="9" t="s">
        <v>59</v>
      </c>
      <c r="B116" s="56">
        <v>1600</v>
      </c>
    </row>
    <row r="117" spans="1:2" s="22" customFormat="1" ht="19.5" customHeight="1">
      <c r="A117" s="9" t="s">
        <v>55</v>
      </c>
      <c r="B117" s="65">
        <f>B116/B114*10</f>
        <v>313.7254901960784</v>
      </c>
    </row>
    <row r="118" spans="1:2" s="22" customFormat="1" ht="19.5" customHeight="1" hidden="1" outlineLevel="1">
      <c r="A118" s="8" t="s">
        <v>60</v>
      </c>
      <c r="B118" s="72">
        <v>4</v>
      </c>
    </row>
    <row r="119" spans="1:2" s="22" customFormat="1" ht="19.5" customHeight="1" hidden="1" outlineLevel="1">
      <c r="A119" s="9" t="s">
        <v>61</v>
      </c>
      <c r="B119" s="72">
        <v>4</v>
      </c>
    </row>
    <row r="120" spans="1:2" s="22" customFormat="1" ht="27" customHeight="1" hidden="1">
      <c r="A120" s="13" t="s">
        <v>2</v>
      </c>
      <c r="B120" s="73">
        <f>B119/B118</f>
        <v>1</v>
      </c>
    </row>
    <row r="121" spans="1:2" s="22" customFormat="1" ht="27" customHeight="1" hidden="1">
      <c r="A121" s="9" t="s">
        <v>62</v>
      </c>
      <c r="B121" s="72">
        <v>2</v>
      </c>
    </row>
    <row r="122" spans="1:2" s="22" customFormat="1" ht="27" customHeight="1" hidden="1">
      <c r="A122" s="9" t="s">
        <v>55</v>
      </c>
      <c r="B122" s="74">
        <f>B121/B119*10</f>
        <v>5</v>
      </c>
    </row>
    <row r="123" spans="1:2" s="22" customFormat="1" ht="27" customHeight="1" hidden="1">
      <c r="A123" s="35" t="s">
        <v>91</v>
      </c>
      <c r="B123" s="56"/>
    </row>
    <row r="124" spans="1:2" s="22" customFormat="1" ht="27" customHeight="1" hidden="1">
      <c r="A124" s="9" t="s">
        <v>92</v>
      </c>
      <c r="B124" s="54"/>
    </row>
    <row r="125" spans="1:2" s="22" customFormat="1" ht="27" customHeight="1" hidden="1">
      <c r="A125" s="9" t="s">
        <v>55</v>
      </c>
      <c r="B125" s="51"/>
    </row>
    <row r="126" spans="1:2" s="22" customFormat="1" ht="27" customHeight="1">
      <c r="A126" s="8" t="s">
        <v>139</v>
      </c>
      <c r="B126" s="51"/>
    </row>
    <row r="127" spans="1:2" s="22" customFormat="1" ht="27" customHeight="1" outlineLevel="1">
      <c r="A127" s="35" t="s">
        <v>53</v>
      </c>
      <c r="B127" s="56"/>
    </row>
    <row r="128" spans="1:2" s="22" customFormat="1" ht="27" customHeight="1">
      <c r="A128" s="13" t="s">
        <v>2</v>
      </c>
      <c r="B128" s="54"/>
    </row>
    <row r="129" spans="1:2" s="22" customFormat="1" ht="27" customHeight="1" outlineLevel="1">
      <c r="A129" s="9" t="s">
        <v>54</v>
      </c>
      <c r="B129" s="56"/>
    </row>
    <row r="130" spans="1:2" s="22" customFormat="1" ht="27" customHeight="1">
      <c r="A130" s="9" t="s">
        <v>55</v>
      </c>
      <c r="B130" s="60"/>
    </row>
    <row r="131" spans="1:2" s="22" customFormat="1" ht="27" customHeight="1">
      <c r="A131" s="8" t="s">
        <v>140</v>
      </c>
      <c r="B131" s="51">
        <v>373</v>
      </c>
    </row>
    <row r="132" spans="1:2" s="22" customFormat="1" ht="27" customHeight="1">
      <c r="A132" s="35" t="s">
        <v>129</v>
      </c>
      <c r="B132" s="56">
        <v>340</v>
      </c>
    </row>
    <row r="133" spans="1:2" s="22" customFormat="1" ht="27" customHeight="1">
      <c r="A133" s="13" t="s">
        <v>2</v>
      </c>
      <c r="B133" s="54">
        <f>B132/B131</f>
        <v>0.9115281501340483</v>
      </c>
    </row>
    <row r="134" spans="1:2" s="22" customFormat="1" ht="27" customHeight="1" hidden="1">
      <c r="A134" s="35" t="s">
        <v>94</v>
      </c>
      <c r="B134" s="56"/>
    </row>
    <row r="135" spans="1:2" s="22" customFormat="1" ht="28.5" customHeight="1" hidden="1">
      <c r="A135" s="35" t="s">
        <v>95</v>
      </c>
      <c r="B135" s="56"/>
    </row>
    <row r="136" spans="1:2" s="36" customFormat="1" ht="29.25" customHeight="1" hidden="1">
      <c r="A136" s="9" t="s">
        <v>93</v>
      </c>
      <c r="B136" s="56">
        <v>5282</v>
      </c>
    </row>
    <row r="137" spans="1:2" s="36" customFormat="1" ht="26.25" customHeight="1" hidden="1">
      <c r="A137" s="13" t="s">
        <v>97</v>
      </c>
      <c r="B137" s="52">
        <f>B136/B139</f>
        <v>0.9574043864419068</v>
      </c>
    </row>
    <row r="138" spans="1:2" s="22" customFormat="1" ht="27" customHeight="1">
      <c r="A138" s="9" t="s">
        <v>64</v>
      </c>
      <c r="B138" s="57">
        <v>4350</v>
      </c>
    </row>
    <row r="139" spans="1:2" s="22" customFormat="1" ht="3" customHeight="1" hidden="1" outlineLevel="1">
      <c r="A139" s="9" t="s">
        <v>63</v>
      </c>
      <c r="B139" s="57">
        <v>5517</v>
      </c>
    </row>
    <row r="140" spans="1:2" s="22" customFormat="1" ht="27" customHeight="1" outlineLevel="1">
      <c r="A140" s="9" t="s">
        <v>111</v>
      </c>
      <c r="B140" s="57">
        <v>4303</v>
      </c>
    </row>
    <row r="141" spans="1:2" s="22" customFormat="1" ht="27" customHeight="1">
      <c r="A141" s="13" t="s">
        <v>2</v>
      </c>
      <c r="B141" s="62">
        <f>B140/B139</f>
        <v>0.779952872938191</v>
      </c>
    </row>
    <row r="142" spans="1:2" s="22" customFormat="1" ht="27" customHeight="1" hidden="1">
      <c r="A142" s="8" t="s">
        <v>112</v>
      </c>
      <c r="B142" s="63">
        <v>3537</v>
      </c>
    </row>
    <row r="143" spans="1:2" s="22" customFormat="1" ht="27.75" customHeight="1" hidden="1">
      <c r="A143" s="8" t="s">
        <v>113</v>
      </c>
      <c r="B143" s="63">
        <v>776</v>
      </c>
    </row>
    <row r="144" spans="1:2" s="22" customFormat="1" ht="24" customHeight="1" hidden="1">
      <c r="A144" s="8" t="s">
        <v>137</v>
      </c>
      <c r="B144" s="63">
        <v>70</v>
      </c>
    </row>
    <row r="145" spans="1:2" s="36" customFormat="1" ht="29.25" customHeight="1" hidden="1" outlineLevel="1">
      <c r="A145" s="8" t="s">
        <v>39</v>
      </c>
      <c r="B145" s="57">
        <v>6333</v>
      </c>
    </row>
    <row r="146" spans="1:2" s="41" customFormat="1" ht="29.25" customHeight="1" hidden="1" outlineLevel="1">
      <c r="A146" s="9" t="s">
        <v>122</v>
      </c>
      <c r="B146" s="56">
        <v>6093</v>
      </c>
    </row>
    <row r="147" spans="1:2" s="36" customFormat="1" ht="29.25" customHeight="1" hidden="1">
      <c r="A147" s="8" t="s">
        <v>43</v>
      </c>
      <c r="B147" s="62">
        <f>B146/B145</f>
        <v>0.9621032685930838</v>
      </c>
    </row>
    <row r="148" spans="1:2" s="41" customFormat="1" ht="29.25" customHeight="1" hidden="1" outlineLevel="1">
      <c r="A148" s="35" t="s">
        <v>123</v>
      </c>
      <c r="B148" s="56"/>
    </row>
    <row r="149" spans="1:2" s="36" customFormat="1" ht="25.5" customHeight="1" hidden="1" outlineLevel="1">
      <c r="A149" s="8" t="s">
        <v>90</v>
      </c>
      <c r="B149" s="57">
        <v>1921</v>
      </c>
    </row>
    <row r="150" spans="1:2" s="36" customFormat="1" ht="29.25" customHeight="1" collapsed="1">
      <c r="A150" s="13" t="s">
        <v>86</v>
      </c>
      <c r="B150" s="56"/>
    </row>
    <row r="151" spans="1:2" s="41" customFormat="1" ht="29.25" customHeight="1" outlineLevel="1">
      <c r="A151" s="35" t="s">
        <v>107</v>
      </c>
      <c r="B151" s="56">
        <v>5143</v>
      </c>
    </row>
    <row r="152" spans="1:12" s="36" customFormat="1" ht="29.25" customHeight="1" hidden="1" outlineLevel="1">
      <c r="A152" s="13" t="s">
        <v>35</v>
      </c>
      <c r="B152" s="58">
        <v>5239</v>
      </c>
      <c r="L152" s="36" t="s">
        <v>25</v>
      </c>
    </row>
    <row r="153" spans="1:3" s="36" customFormat="1" ht="29.25" customHeight="1" hidden="1" outlineLevel="1">
      <c r="A153" s="13" t="s">
        <v>40</v>
      </c>
      <c r="B153" s="51">
        <f>B151*0.45</f>
        <v>2314.35</v>
      </c>
      <c r="C153" s="43"/>
    </row>
    <row r="154" spans="1:2" s="36" customFormat="1" ht="29.25" customHeight="1" collapsed="1">
      <c r="A154" s="35" t="s">
        <v>36</v>
      </c>
      <c r="B154" s="52">
        <f>B151/B152</f>
        <v>0.9816758923458675</v>
      </c>
    </row>
    <row r="155" spans="1:2" s="41" customFormat="1" ht="29.25" customHeight="1" outlineLevel="1">
      <c r="A155" s="35" t="s">
        <v>108</v>
      </c>
      <c r="B155" s="56">
        <v>15501</v>
      </c>
    </row>
    <row r="156" spans="1:2" s="36" customFormat="1" ht="29.25" customHeight="1" hidden="1" outlineLevel="1">
      <c r="A156" s="13" t="s">
        <v>37</v>
      </c>
      <c r="B156" s="58">
        <v>16245</v>
      </c>
    </row>
    <row r="157" spans="1:2" s="36" customFormat="1" ht="29.25" customHeight="1" hidden="1" outlineLevel="1">
      <c r="A157" s="13" t="s">
        <v>41</v>
      </c>
      <c r="B157" s="50">
        <f>B155*0.3</f>
        <v>4650.3</v>
      </c>
    </row>
    <row r="158" spans="1:2" s="41" customFormat="1" ht="29.25" customHeight="1" collapsed="1">
      <c r="A158" s="13" t="s">
        <v>105</v>
      </c>
      <c r="B158" s="52">
        <f>B155/B156</f>
        <v>0.9542012927054478</v>
      </c>
    </row>
    <row r="159" spans="1:2" s="41" customFormat="1" ht="29.25" customHeight="1" outlineLevel="1">
      <c r="A159" s="35" t="s">
        <v>109</v>
      </c>
      <c r="B159" s="56">
        <v>11250</v>
      </c>
    </row>
    <row r="160" spans="1:2" s="36" customFormat="1" ht="29.25" customHeight="1" hidden="1" outlineLevel="1">
      <c r="A160" s="13" t="s">
        <v>38</v>
      </c>
      <c r="B160" s="58">
        <v>13127</v>
      </c>
    </row>
    <row r="161" spans="1:2" s="36" customFormat="1" ht="29.25" customHeight="1" hidden="1" outlineLevel="1">
      <c r="A161" s="13" t="s">
        <v>42</v>
      </c>
      <c r="B161" s="50">
        <f>B159*0.19</f>
        <v>2137.5</v>
      </c>
    </row>
    <row r="162" spans="1:2" s="41" customFormat="1" ht="29.25" customHeight="1" collapsed="1">
      <c r="A162" s="13" t="s">
        <v>106</v>
      </c>
      <c r="B162" s="52">
        <f>B159/B160</f>
        <v>0.8570122647977451</v>
      </c>
    </row>
    <row r="163" spans="1:2" s="36" customFormat="1" ht="29.25" customHeight="1">
      <c r="A163" s="35" t="s">
        <v>34</v>
      </c>
      <c r="B163" s="56">
        <v>100</v>
      </c>
    </row>
    <row r="164" spans="1:2" s="36" customFormat="1" ht="29.25" customHeight="1" hidden="1">
      <c r="A164" s="13" t="s">
        <v>42</v>
      </c>
      <c r="B164" s="51">
        <f>B163*0.7</f>
        <v>70</v>
      </c>
    </row>
    <row r="165" spans="1:2" s="36" customFormat="1" ht="28.5" customHeight="1" hidden="1">
      <c r="A165" s="9" t="s">
        <v>124</v>
      </c>
      <c r="B165" s="58"/>
    </row>
    <row r="166" spans="1:3" s="36" customFormat="1" ht="29.25" customHeight="1" hidden="1">
      <c r="A166" s="13" t="s">
        <v>42</v>
      </c>
      <c r="B166" s="58">
        <f>B165*0.2</f>
        <v>0</v>
      </c>
      <c r="C166" s="34"/>
    </row>
    <row r="167" spans="1:2" s="36" customFormat="1" ht="29.25" customHeight="1">
      <c r="A167" s="9" t="s">
        <v>104</v>
      </c>
      <c r="B167" s="51">
        <f>(B153+B157+B161+B164+B166)*10</f>
        <v>91721.5</v>
      </c>
    </row>
    <row r="168" spans="1:2" s="36" customFormat="1" ht="33.75" customHeight="1" hidden="1">
      <c r="A168" s="13" t="s">
        <v>114</v>
      </c>
      <c r="B168" s="58">
        <v>3780</v>
      </c>
    </row>
    <row r="169" spans="1:2" s="36" customFormat="1" ht="41.25" customHeight="1">
      <c r="A169" s="35" t="s">
        <v>103</v>
      </c>
      <c r="B169" s="64">
        <f>B167/B168</f>
        <v>24.26494708994709</v>
      </c>
    </row>
    <row r="170" ht="16.5" hidden="1">
      <c r="A170" s="42"/>
    </row>
    <row r="171" spans="1:2" ht="16.5" hidden="1">
      <c r="A171" s="42" t="s">
        <v>130</v>
      </c>
      <c r="B171" s="37">
        <v>6</v>
      </c>
    </row>
    <row r="172" spans="1:2" ht="16.5" hidden="1">
      <c r="A172" s="42" t="s">
        <v>131</v>
      </c>
      <c r="B172" s="37" t="s">
        <v>132</v>
      </c>
    </row>
    <row r="173" spans="1:2" ht="16.5" hidden="1">
      <c r="A173" s="42" t="s">
        <v>133</v>
      </c>
      <c r="B173" s="37">
        <v>15</v>
      </c>
    </row>
    <row r="174" ht="16.5" hidden="1">
      <c r="A174" s="42" t="s">
        <v>134</v>
      </c>
    </row>
    <row r="175" ht="16.5" hidden="1">
      <c r="A175" s="42"/>
    </row>
    <row r="176" spans="1:2" ht="16.5" hidden="1">
      <c r="A176" s="70" t="s">
        <v>136</v>
      </c>
      <c r="B176" s="70"/>
    </row>
    <row r="177" spans="1:2" ht="16.5" hidden="1">
      <c r="A177" s="70"/>
      <c r="B177" s="70"/>
    </row>
    <row r="178" spans="1:2" ht="99" hidden="1">
      <c r="A178" s="70"/>
      <c r="B178" s="71" t="s">
        <v>141</v>
      </c>
    </row>
    <row r="179" spans="1:2" ht="16.5" hidden="1">
      <c r="A179" s="70" t="s">
        <v>142</v>
      </c>
      <c r="B179" s="70">
        <v>4</v>
      </c>
    </row>
    <row r="180" spans="1:2" ht="16.5" hidden="1">
      <c r="A180" s="70" t="s">
        <v>143</v>
      </c>
      <c r="B180" s="70"/>
    </row>
    <row r="181" ht="16.5" hidden="1">
      <c r="A181" s="42" t="s">
        <v>144</v>
      </c>
    </row>
    <row r="182" ht="16.5">
      <c r="A182" s="42"/>
    </row>
    <row r="183" ht="16.5">
      <c r="A183" s="42"/>
    </row>
  </sheetData>
  <sheetProtection/>
  <mergeCells count="3">
    <mergeCell ref="A1:B2"/>
    <mergeCell ref="A4:A6"/>
    <mergeCell ref="B5:B6"/>
  </mergeCells>
  <printOptions horizontalCentered="1" verticalCentered="1"/>
  <pageMargins left="0.1968503937007874" right="0.1968503937007874" top="0.3937007874015748" bottom="0.3937007874015748" header="0.3937007874015748" footer="0.3937007874015748"/>
  <pageSetup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aris3</dc:creator>
  <cp:keywords/>
  <dc:description/>
  <cp:lastModifiedBy>aris</cp:lastModifiedBy>
  <cp:lastPrinted>2012-10-19T07:23:09Z</cp:lastPrinted>
  <dcterms:created xsi:type="dcterms:W3CDTF">2001-05-07T11:51:26Z</dcterms:created>
  <dcterms:modified xsi:type="dcterms:W3CDTF">2012-10-19T10:53:18Z</dcterms:modified>
  <cp:category/>
  <cp:version/>
  <cp:contentType/>
  <cp:contentStatus/>
</cp:coreProperties>
</file>