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еестр по видам ремонта" sheetId="1" r:id="rId1"/>
  </sheets>
  <definedNames>
    <definedName name="_xlnm.Print_Area" localSheetId="0">'Реестр по видам ремонта'!$D$1:$O$140</definedName>
    <definedName name="_xlnm.Print_Titles" localSheetId="0">'Реестр по видам ремонта'!$7:$7</definedName>
  </definedNames>
  <calcPr fullCalcOnLoad="1"/>
</workbook>
</file>

<file path=xl/sharedStrings.xml><?xml version="1.0" encoding="utf-8"?>
<sst xmlns="http://schemas.openxmlformats.org/spreadsheetml/2006/main" count="250" uniqueCount="229">
  <si>
    <t>Приложение № 3
к республиканской адресной программе
 «Капитальный ремонт многоквартирных 
домов, расположенных на территории 
Чувашской Республики» на 2011 год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</si>
  <si>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включенных в республиканскую адресную программу                                                                                                                                       «Капитальный ремонт многоквартирных домов, расположенных на территории Чувашской Республики» на 2010 год 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</si>
  <si>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включенных в республиканскую адресную программу                                                                                                                                       «Капитальный ремонт многоквартирных домов, расположенных на территории Чувашской Республики» на 2011 год </t>
  </si>
  <si>
    <t>№ 
пп</t>
  </si>
  <si>
    <t xml:space="preserve">Адрес многоквартирного дома 
</t>
  </si>
  <si>
    <t>Стоимость капитального ремонта – всего</t>
  </si>
  <si>
    <t>Ремонт 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</si>
  <si>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</si>
  <si>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</si>
  <si>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</si>
  <si>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</si>
  <si>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улица, № дома</t>
  </si>
  <si>
    <t>рублей</t>
  </si>
  <si>
    <t>кв. метров</t>
  </si>
  <si>
    <t>ед.</t>
  </si>
  <si>
    <t xml:space="preserve">                                                                                                                                                              Аликовский район</t>
  </si>
  <si>
    <t>1.</t>
  </si>
  <si>
    <t>с. Аликово, ул. Гагарина, д. 29</t>
  </si>
  <si>
    <t>2.</t>
  </si>
  <si>
    <t>с. Аликово, ул. 60 лет Октября, д. 57</t>
  </si>
  <si>
    <t>3.</t>
  </si>
  <si>
    <t>с. Аликово, ул. Парковая, д. 5а</t>
  </si>
  <si>
    <t>4.</t>
  </si>
  <si>
    <t>с. Аликово, ул. Парковая, д. 7а</t>
  </si>
  <si>
    <t xml:space="preserve">Итого по району </t>
  </si>
  <si>
    <t>Батыревский район</t>
  </si>
  <si>
    <t>5.</t>
  </si>
  <si>
    <t xml:space="preserve">с. Батырево, ул. Гагарина, д. 2 
</t>
  </si>
  <si>
    <t>6.</t>
  </si>
  <si>
    <t xml:space="preserve">с. Батырево, ул. Комарова, д. 15 
</t>
  </si>
  <si>
    <t>7.</t>
  </si>
  <si>
    <t xml:space="preserve">с. Батырево, ул. Кирова, д. 42 
</t>
  </si>
  <si>
    <t>8.</t>
  </si>
  <si>
    <t xml:space="preserve">с. Батырево, ул. Мира, д. 18 
</t>
  </si>
  <si>
    <t>Ибресинский район</t>
  </si>
  <si>
    <t>9.</t>
  </si>
  <si>
    <t>пгт Ибреси, ул. Кооперативная, д. 6</t>
  </si>
  <si>
    <t>10.</t>
  </si>
  <si>
    <t>пгт Ибреси, ул. Воинов-интернационалистов, д. 17</t>
  </si>
  <si>
    <t>11.</t>
  </si>
  <si>
    <t xml:space="preserve">пгт Ибреси, ул. Мира, д. 27 </t>
  </si>
  <si>
    <t>Козловский район</t>
  </si>
  <si>
    <t>12.</t>
  </si>
  <si>
    <t>г. Козловка, ул. Чернышевского, д. 2</t>
  </si>
  <si>
    <t>13.</t>
  </si>
  <si>
    <t>г. Козловка, ул. Мичурина, д. 1</t>
  </si>
  <si>
    <t>14.</t>
  </si>
  <si>
    <t>г. Козловка, ул. Горького, д. 9</t>
  </si>
  <si>
    <t>15.</t>
  </si>
  <si>
    <t>г. Козловка, ул. Молодежная, д. 23</t>
  </si>
  <si>
    <t>Комсомольский район</t>
  </si>
  <si>
    <t>16.</t>
  </si>
  <si>
    <t>с. Комсомольское, ул. Куйбышева, д. 7</t>
  </si>
  <si>
    <t>17.</t>
  </si>
  <si>
    <t>с. Комсомольское, ул. Куйбышева, д. 9</t>
  </si>
  <si>
    <t>18.</t>
  </si>
  <si>
    <t>с. Комсомольское, ул. Куйбышева, д. 11</t>
  </si>
  <si>
    <t>19.</t>
  </si>
  <si>
    <t>с. Комсомольское, ул. Заводская, д. 67а</t>
  </si>
  <si>
    <t>Красноармейский район</t>
  </si>
  <si>
    <t>20.</t>
  </si>
  <si>
    <t>с. Красноармейское, ул. Васильева, д. 8</t>
  </si>
  <si>
    <t xml:space="preserve">          Мариинско-Посадский район</t>
  </si>
  <si>
    <t>21.</t>
  </si>
  <si>
    <t xml:space="preserve">г. Мариинский Посад, ул. Чкалова, д. 19а </t>
  </si>
  <si>
    <t>22.</t>
  </si>
  <si>
    <t xml:space="preserve">г. Мариинский Посад, ул. Котовского, д. 39 </t>
  </si>
  <si>
    <t>23.</t>
  </si>
  <si>
    <t xml:space="preserve">г. Мариинский Посад, ул. Курчатова, д. 11а </t>
  </si>
  <si>
    <t>24.</t>
  </si>
  <si>
    <t xml:space="preserve">г. Мариинский Посад, ул. Котовского, д. 35 </t>
  </si>
  <si>
    <t>25.</t>
  </si>
  <si>
    <t>с. Шоршелы, ул. 30 лет Победы, д. 5</t>
  </si>
  <si>
    <t>26.</t>
  </si>
  <si>
    <t xml:space="preserve">г. Мариинский Посад, ул. Ломоносова, д. 17 </t>
  </si>
  <si>
    <t>27.</t>
  </si>
  <si>
    <t xml:space="preserve">г. Мариинский Посад, ул. Курчатова, д. 9 </t>
  </si>
  <si>
    <t>Моргаушский район</t>
  </si>
  <si>
    <t>28.</t>
  </si>
  <si>
    <t xml:space="preserve">с. Моргауши, ул. 50 лет Октября, д. 40 </t>
  </si>
  <si>
    <t>29.</t>
  </si>
  <si>
    <t xml:space="preserve">с. Моргауши, ул. 50 лет Октября, д. 44 </t>
  </si>
  <si>
    <t>30.</t>
  </si>
  <si>
    <t>с. Моргауши, ул. Гагарина, д. 20</t>
  </si>
  <si>
    <t>31.</t>
  </si>
  <si>
    <t>д. Москакасы, ул. Зеленая, д. 2</t>
  </si>
  <si>
    <t>32.</t>
  </si>
  <si>
    <t>д. Москакасы, ул. Зеленая, д. 4</t>
  </si>
  <si>
    <t>33.</t>
  </si>
  <si>
    <t>д. Москакасы, ул. Зеленая, д. 5</t>
  </si>
  <si>
    <t>34.</t>
  </si>
  <si>
    <t>д. Москакасы, ул. Зеленая, д. 6</t>
  </si>
  <si>
    <t>35.</t>
  </si>
  <si>
    <t>с. Большой Сундырь, ул. Новая, д. 12</t>
  </si>
  <si>
    <t>Порецкий район</t>
  </si>
  <si>
    <t>36.</t>
  </si>
  <si>
    <t>с. Порецкое, ул. Ульянова, д. 1</t>
  </si>
  <si>
    <t>37.</t>
  </si>
  <si>
    <t>с. Порецкое, ул. Кооперативная, д. 23</t>
  </si>
  <si>
    <t>38.</t>
  </si>
  <si>
    <t>с. Порецкое, ул. Ленина, д. 75</t>
  </si>
  <si>
    <t>39.</t>
  </si>
  <si>
    <t>с. Порецкое, ул. Ленина, д. 59</t>
  </si>
  <si>
    <t>Урмарский район</t>
  </si>
  <si>
    <t>40.</t>
  </si>
  <si>
    <t xml:space="preserve">пгт Урмары, ул. Порфирьева, д. 3 </t>
  </si>
  <si>
    <t>41.</t>
  </si>
  <si>
    <t xml:space="preserve">пгт Урмары, ул. Заводская, д. 34 </t>
  </si>
  <si>
    <t>42.</t>
  </si>
  <si>
    <t xml:space="preserve">пгт Урмары, ул. Механизаторов, д. 1 </t>
  </si>
  <si>
    <t>Цивильский район</t>
  </si>
  <si>
    <t>43.</t>
  </si>
  <si>
    <t>г. Цивильск, ул. Просвещения, д. 40</t>
  </si>
  <si>
    <t>44.</t>
  </si>
  <si>
    <t>г. Цивильск, ул. П. Иванова, д. 2</t>
  </si>
  <si>
    <t>45.</t>
  </si>
  <si>
    <t>г. Цивильск, ул. Николаева, д. 7</t>
  </si>
  <si>
    <t>46.</t>
  </si>
  <si>
    <t>г. Цивильск, ул. Терешковой, д. 16</t>
  </si>
  <si>
    <t>47.</t>
  </si>
  <si>
    <t>г. Цивильск, ул. Терешковой, д. 18</t>
  </si>
  <si>
    <t>48.</t>
  </si>
  <si>
    <t>г. Цивильск, ул. Терешковой, д. 20</t>
  </si>
  <si>
    <t>49.</t>
  </si>
  <si>
    <t>г. Цивильск, ул. Советская, д. 1</t>
  </si>
  <si>
    <t>50.</t>
  </si>
  <si>
    <t>г. Цивильск, ул. Советская, д. 11</t>
  </si>
  <si>
    <t>51.</t>
  </si>
  <si>
    <t>г. Цивильск, ул. Шоссейная, д. 18</t>
  </si>
  <si>
    <t>52.</t>
  </si>
  <si>
    <t>с. Игорвары, ул. Молодежная, д. 2</t>
  </si>
  <si>
    <t>53.</t>
  </si>
  <si>
    <t>пос. Молодежный, ул. Заводская, д. 13</t>
  </si>
  <si>
    <t>Чебоксарский район</t>
  </si>
  <si>
    <t>54.</t>
  </si>
  <si>
    <t>пгт Кугеси, ул. Советская, д. 76</t>
  </si>
  <si>
    <t>55.</t>
  </si>
  <si>
    <t>пгт Кугеси, ул. Советская, д. 49</t>
  </si>
  <si>
    <t>56.</t>
  </si>
  <si>
    <t>пгт Кугеси, ул. Советская, д. 53</t>
  </si>
  <si>
    <t>57.</t>
  </si>
  <si>
    <t>пгт Кугеси, ул. Советская, д. 6</t>
  </si>
  <si>
    <t>58.</t>
  </si>
  <si>
    <t>пгт Кугеси, ул. Новой Конституции, д. 1</t>
  </si>
  <si>
    <t>59.</t>
  </si>
  <si>
    <t>пгт Кугеси, ул. Новой Конституции, д. 7</t>
  </si>
  <si>
    <t>60.</t>
  </si>
  <si>
    <t>пгт Кугеси, ул. Новой Конституции, д. 9</t>
  </si>
  <si>
    <t>61.</t>
  </si>
  <si>
    <t>пгт Кугеси, ул. 30 лет Победы, д. 1б</t>
  </si>
  <si>
    <t>62.</t>
  </si>
  <si>
    <t>пгт Кугеси, ул. Первомайская, д. 13</t>
  </si>
  <si>
    <t>63.</t>
  </si>
  <si>
    <t>пгт Кугеси, ул. Первомайская, д. 15а</t>
  </si>
  <si>
    <t>64.</t>
  </si>
  <si>
    <t>д. Сятракасы, ул. Восточная, д. 1</t>
  </si>
  <si>
    <t>65.</t>
  </si>
  <si>
    <t>пос. Сюктерка, ул. Главная, д. 43</t>
  </si>
  <si>
    <t>66.</t>
  </si>
  <si>
    <t>д. Большие Катраси, ул. Молодежная, д. 1</t>
  </si>
  <si>
    <t>67.</t>
  </si>
  <si>
    <t>д. Большие Катраси, ул. Молодежная, д. 2</t>
  </si>
  <si>
    <t>68.</t>
  </si>
  <si>
    <t>д. Большие Катраси, ул. Молодежная, д. 4</t>
  </si>
  <si>
    <t>Ядринский район</t>
  </si>
  <si>
    <t>69.</t>
  </si>
  <si>
    <t>г. Ядрин, ул. 30 лет Победы, д. 15</t>
  </si>
  <si>
    <t>70.</t>
  </si>
  <si>
    <t>г. Ядрин, ул. 50 лет Октября, д. 88</t>
  </si>
  <si>
    <t>71.</t>
  </si>
  <si>
    <t>г. Ядрин, ул. 50 лет Октября, д. 90</t>
  </si>
  <si>
    <t>72.</t>
  </si>
  <si>
    <t>г. Ядрин, ул. Герцена, д. 18а</t>
  </si>
  <si>
    <t>73.</t>
  </si>
  <si>
    <t>г. Ядрин, ул. К. Маркса, д. 113</t>
  </si>
  <si>
    <t>74.</t>
  </si>
  <si>
    <t>г. Ядрин, ул. М. Горького, д. 5а</t>
  </si>
  <si>
    <t>75.</t>
  </si>
  <si>
    <t>г. Ядрин, ул. Молодежная, д. 8а</t>
  </si>
  <si>
    <t>76.</t>
  </si>
  <si>
    <t>г. Ядрин, ул. Тимирязева, д. 24</t>
  </si>
  <si>
    <t>77.</t>
  </si>
  <si>
    <t>г. Ядрин, ул. Чапаева, д. 12а</t>
  </si>
  <si>
    <t>78.</t>
  </si>
  <si>
    <t>г. Ядрин, ул. Шоссейная, д. 116</t>
  </si>
  <si>
    <t>79.</t>
  </si>
  <si>
    <t>д. Стрелецкая, ул. 40 лет Победы, д. 139</t>
  </si>
  <si>
    <t>Яльчикский район</t>
  </si>
  <si>
    <t>80.</t>
  </si>
  <si>
    <t>с. Яльчики, ул. Октябрьская, д. 20</t>
  </si>
  <si>
    <t>81.</t>
  </si>
  <si>
    <t>с. Яльчики, ул. Октябрьская, д. 22</t>
  </si>
  <si>
    <t>82.</t>
  </si>
  <si>
    <t>с. Яльчики, ул. Комсомольская, д. 6</t>
  </si>
  <si>
    <t>83.</t>
  </si>
  <si>
    <t>с. Яльчики, ул. Комсомольская, д. 8</t>
  </si>
  <si>
    <t>84.</t>
  </si>
  <si>
    <t>с. Яльчики, ул. Андреева, д. 4</t>
  </si>
  <si>
    <t>г. Алатырь</t>
  </si>
  <si>
    <t>85.</t>
  </si>
  <si>
    <t xml:space="preserve">ул. Стрелка, д. 31 </t>
  </si>
  <si>
    <t>86.</t>
  </si>
  <si>
    <t xml:space="preserve">ул. Стрелка, д. 18 </t>
  </si>
  <si>
    <t>87.</t>
  </si>
  <si>
    <t xml:space="preserve">ул. Стрелка, д. 3 </t>
  </si>
  <si>
    <t>88.</t>
  </si>
  <si>
    <t>ул. Димитрова, д. 8</t>
  </si>
  <si>
    <t>89.</t>
  </si>
  <si>
    <t>ул. Грибоедова, д. 50</t>
  </si>
  <si>
    <t>90.</t>
  </si>
  <si>
    <t>ул. Грибоедова, д. 52</t>
  </si>
  <si>
    <t>91.</t>
  </si>
  <si>
    <t>квартал УПП, д. 10</t>
  </si>
  <si>
    <t>92.</t>
  </si>
  <si>
    <t>квартал УПП, д. 12</t>
  </si>
  <si>
    <t>93.</t>
  </si>
  <si>
    <t>ул. Кувина, д. 46</t>
  </si>
  <si>
    <t xml:space="preserve">Итого по городу </t>
  </si>
  <si>
    <t>г. Шумерля</t>
  </si>
  <si>
    <t>94.</t>
  </si>
  <si>
    <t>ул. Жукова, д. 22</t>
  </si>
  <si>
    <t>95.</t>
  </si>
  <si>
    <t>ул. Октябрьская, д. 14</t>
  </si>
  <si>
    <t>96.</t>
  </si>
  <si>
    <t>ул. Октябрьская, д. 6</t>
  </si>
  <si>
    <t>97.</t>
  </si>
  <si>
    <t>ул. Мира, д. 30</t>
  </si>
  <si>
    <t xml:space="preserve">Всего по Чувашской Республике </t>
  </si>
  <si>
    <t>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</si>
</sst>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9" fillId="0" borderId="0" xfId="0" applyFont="1" applyFill="1" applyAlignment="1">
      <alignment horizontal="center" vertical="top" wrapText="1"/>
    </xf>
    <xf numFmtId="164" fontId="20" fillId="0" borderId="0" xfId="0" applyFont="1" applyFill="1" applyBorder="1" applyAlignment="1">
      <alignment horizontal="center" vertical="top" wrapText="1"/>
    </xf>
    <xf numFmtId="164" fontId="20" fillId="0" borderId="10" xfId="0" applyFont="1" applyFill="1" applyBorder="1" applyAlignment="1">
      <alignment horizontal="left" vertical="top" wrapText="1"/>
    </xf>
    <xf numFmtId="164" fontId="20" fillId="0" borderId="0" xfId="0" applyFont="1" applyFill="1" applyAlignment="1">
      <alignment horizontal="left" vertical="top" wrapText="1"/>
    </xf>
    <xf numFmtId="164" fontId="0" fillId="0" borderId="0" xfId="0" applyBorder="1" applyAlignment="1">
      <alignment/>
    </xf>
    <xf numFmtId="164" fontId="20" fillId="0" borderId="0" xfId="0" applyFont="1" applyFill="1" applyBorder="1" applyAlignment="1">
      <alignment horizontal="left" vertical="top" wrapText="1"/>
    </xf>
    <xf numFmtId="164" fontId="21" fillId="0" borderId="0" xfId="0" applyFont="1" applyFill="1" applyAlignment="1">
      <alignment horizontal="center" vertical="top" wrapText="1"/>
    </xf>
    <xf numFmtId="164" fontId="22" fillId="0" borderId="0" xfId="0" applyFont="1" applyFill="1" applyBorder="1" applyAlignment="1">
      <alignment horizontal="center" vertical="top" wrapText="1"/>
    </xf>
    <xf numFmtId="164" fontId="21" fillId="0" borderId="0" xfId="0" applyFont="1" applyFill="1" applyAlignment="1">
      <alignment vertical="top" wrapText="1"/>
    </xf>
    <xf numFmtId="164" fontId="23" fillId="0" borderId="0" xfId="0" applyFont="1" applyFill="1" applyBorder="1" applyAlignment="1">
      <alignment horizontal="center" vertical="top" wrapText="1"/>
    </xf>
    <xf numFmtId="164" fontId="19" fillId="0" borderId="11" xfId="0" applyFont="1" applyFill="1" applyBorder="1" applyAlignment="1">
      <alignment vertical="top" wrapText="1"/>
    </xf>
    <xf numFmtId="164" fontId="0" fillId="0" borderId="12" xfId="0" applyBorder="1" applyAlignment="1">
      <alignment horizontal="center" vertical="top"/>
    </xf>
    <xf numFmtId="164" fontId="24" fillId="0" borderId="13" xfId="0" applyFont="1" applyFill="1" applyBorder="1" applyAlignment="1">
      <alignment horizontal="center" vertical="top" wrapText="1"/>
    </xf>
    <xf numFmtId="164" fontId="20" fillId="0" borderId="14" xfId="0" applyFont="1" applyFill="1" applyBorder="1" applyAlignment="1">
      <alignment horizontal="center" vertical="top" wrapText="1"/>
    </xf>
    <xf numFmtId="164" fontId="20" fillId="0" borderId="10" xfId="0" applyFont="1" applyFill="1" applyBorder="1" applyAlignment="1">
      <alignment horizontal="center" vertical="top" wrapText="1"/>
    </xf>
    <xf numFmtId="164" fontId="20" fillId="0" borderId="15" xfId="0" applyFont="1" applyBorder="1" applyAlignment="1">
      <alignment horizontal="center" vertical="top" wrapText="1"/>
    </xf>
    <xf numFmtId="164" fontId="20" fillId="0" borderId="10" xfId="0" applyFont="1" applyBorder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12" xfId="0" applyBorder="1" applyAlignment="1">
      <alignment vertical="top"/>
    </xf>
    <xf numFmtId="164" fontId="20" fillId="0" borderId="16" xfId="0" applyFont="1" applyFill="1" applyBorder="1" applyAlignment="1">
      <alignment vertical="top" wrapText="1"/>
    </xf>
    <xf numFmtId="164" fontId="20" fillId="0" borderId="17" xfId="0" applyFont="1" applyBorder="1" applyAlignment="1">
      <alignment horizontal="center" vertical="top" wrapText="1"/>
    </xf>
    <xf numFmtId="164" fontId="20" fillId="0" borderId="18" xfId="0" applyFont="1" applyBorder="1" applyAlignment="1">
      <alignment horizontal="center" vertical="top" wrapText="1"/>
    </xf>
    <xf numFmtId="164" fontId="20" fillId="0" borderId="18" xfId="0" applyFont="1" applyFill="1" applyBorder="1" applyAlignment="1">
      <alignment horizontal="center" vertical="top" wrapText="1"/>
    </xf>
    <xf numFmtId="164" fontId="20" fillId="0" borderId="15" xfId="0" applyFont="1" applyFill="1" applyBorder="1" applyAlignment="1">
      <alignment horizontal="center" vertical="top" wrapText="1"/>
    </xf>
    <xf numFmtId="164" fontId="0" fillId="20" borderId="0" xfId="0" applyFill="1" applyBorder="1" applyAlignment="1">
      <alignment vertical="top"/>
    </xf>
    <xf numFmtId="164" fontId="25" fillId="20" borderId="0" xfId="0" applyFont="1" applyFill="1" applyBorder="1" applyAlignment="1">
      <alignment horizontal="center" vertical="top" wrapText="1"/>
    </xf>
    <xf numFmtId="164" fontId="20" fillId="20" borderId="0" xfId="0" applyFont="1" applyFill="1" applyBorder="1" applyAlignment="1">
      <alignment horizontal="center" vertical="top" wrapText="1"/>
    </xf>
    <xf numFmtId="164" fontId="26" fillId="0" borderId="11" xfId="0" applyFont="1" applyFill="1" applyBorder="1" applyAlignment="1">
      <alignment horizontal="left" wrapText="1"/>
    </xf>
    <xf numFmtId="164" fontId="0" fillId="20" borderId="0" xfId="0" applyFill="1" applyBorder="1" applyAlignment="1">
      <alignment/>
    </xf>
    <xf numFmtId="164" fontId="0" fillId="20" borderId="0" xfId="0" applyFill="1" applyAlignment="1">
      <alignment/>
    </xf>
    <xf numFmtId="164" fontId="0" fillId="0" borderId="0" xfId="0" applyBorder="1" applyAlignment="1">
      <alignment vertical="top"/>
    </xf>
    <xf numFmtId="164" fontId="25" fillId="0" borderId="0" xfId="0" applyFont="1" applyBorder="1" applyAlignment="1">
      <alignment horizontal="center" vertical="top" wrapText="1"/>
    </xf>
    <xf numFmtId="164" fontId="20" fillId="0" borderId="0" xfId="0" applyFont="1" applyBorder="1" applyAlignment="1">
      <alignment horizontal="center" vertical="top" wrapText="1"/>
    </xf>
    <xf numFmtId="164" fontId="20" fillId="0" borderId="16" xfId="0" applyFont="1" applyBorder="1" applyAlignment="1">
      <alignment horizontal="center" vertical="top" wrapText="1"/>
    </xf>
    <xf numFmtId="164" fontId="20" fillId="0" borderId="19" xfId="0" applyFont="1" applyFill="1" applyBorder="1" applyAlignment="1">
      <alignment horizontal="left" vertical="top" wrapText="1"/>
    </xf>
    <xf numFmtId="164" fontId="20" fillId="0" borderId="19" xfId="0" applyFont="1" applyFill="1" applyBorder="1" applyAlignment="1">
      <alignment horizontal="center" vertical="top" wrapText="1"/>
    </xf>
    <xf numFmtId="165" fontId="20" fillId="0" borderId="19" xfId="0" applyNumberFormat="1" applyFont="1" applyFill="1" applyBorder="1" applyAlignment="1">
      <alignment horizontal="center" vertical="top" wrapText="1"/>
    </xf>
    <xf numFmtId="164" fontId="20" fillId="0" borderId="20" xfId="0" applyFont="1" applyFill="1" applyBorder="1" applyAlignment="1">
      <alignment horizontal="center" vertical="top" wrapText="1"/>
    </xf>
    <xf numFmtId="165" fontId="20" fillId="0" borderId="10" xfId="0" applyNumberFormat="1" applyFont="1" applyFill="1" applyBorder="1" applyAlignment="1">
      <alignment horizontal="center" vertical="top" wrapText="1"/>
    </xf>
    <xf numFmtId="164" fontId="26" fillId="0" borderId="10" xfId="0" applyFont="1" applyFill="1" applyBorder="1" applyAlignment="1">
      <alignment horizontal="left" vertical="top" wrapText="1"/>
    </xf>
    <xf numFmtId="166" fontId="26" fillId="0" borderId="10" xfId="0" applyNumberFormat="1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center" vertical="top" wrapText="1"/>
    </xf>
    <xf numFmtId="164" fontId="26" fillId="0" borderId="10" xfId="0" applyFont="1" applyFill="1" applyBorder="1" applyAlignment="1">
      <alignment horizontal="center" vertical="top" wrapText="1"/>
    </xf>
    <xf numFmtId="166" fontId="26" fillId="0" borderId="15" xfId="0" applyNumberFormat="1" applyFont="1" applyFill="1" applyBorder="1" applyAlignment="1">
      <alignment horizontal="center" vertical="top" wrapText="1"/>
    </xf>
    <xf numFmtId="164" fontId="0" fillId="0" borderId="0" xfId="0" applyFill="1" applyBorder="1" applyAlignment="1">
      <alignment vertical="top"/>
    </xf>
    <xf numFmtId="164" fontId="27" fillId="0" borderId="0" xfId="0" applyFont="1" applyFill="1" applyBorder="1" applyAlignment="1">
      <alignment horizontal="center" vertical="top" wrapText="1"/>
    </xf>
    <xf numFmtId="164" fontId="26" fillId="0" borderId="11" xfId="0" applyFont="1" applyFill="1" applyBorder="1" applyAlignment="1" applyProtection="1">
      <alignment horizontal="center" wrapText="1"/>
      <protection locked="0"/>
    </xf>
    <xf numFmtId="164" fontId="0" fillId="0" borderId="0" xfId="0" applyFill="1" applyBorder="1" applyAlignment="1">
      <alignment/>
    </xf>
    <xf numFmtId="164" fontId="24" fillId="0" borderId="0" xfId="0" applyFont="1" applyFill="1" applyBorder="1" applyAlignment="1">
      <alignment horizontal="center" vertical="top" wrapText="1"/>
    </xf>
    <xf numFmtId="164" fontId="20" fillId="0" borderId="11" xfId="0" applyFont="1" applyFill="1" applyBorder="1" applyAlignment="1">
      <alignment horizontal="center" vertical="top" wrapText="1"/>
    </xf>
    <xf numFmtId="166" fontId="20" fillId="0" borderId="19" xfId="56" applyNumberFormat="1" applyFont="1" applyFill="1" applyBorder="1" applyAlignment="1">
      <alignment horizontal="center" vertical="top" wrapText="1"/>
      <protection/>
    </xf>
    <xf numFmtId="165" fontId="20" fillId="0" borderId="19" xfId="56" applyNumberFormat="1" applyFont="1" applyFill="1" applyBorder="1" applyAlignment="1">
      <alignment horizontal="center" vertical="top" wrapText="1"/>
      <protection/>
    </xf>
    <xf numFmtId="166" fontId="20" fillId="0" borderId="11" xfId="56" applyNumberFormat="1" applyFont="1" applyFill="1" applyBorder="1" applyAlignment="1">
      <alignment horizontal="center" vertical="top" wrapText="1"/>
      <protection/>
    </xf>
    <xf numFmtId="164" fontId="20" fillId="0" borderId="21" xfId="0" applyFont="1" applyFill="1" applyBorder="1" applyAlignment="1">
      <alignment horizontal="center" vertical="top" wrapText="1"/>
    </xf>
    <xf numFmtId="166" fontId="20" fillId="0" borderId="10" xfId="56" applyNumberFormat="1" applyFont="1" applyFill="1" applyBorder="1" applyAlignment="1">
      <alignment horizontal="center" vertical="top" wrapText="1"/>
      <protection/>
    </xf>
    <xf numFmtId="165" fontId="20" fillId="0" borderId="10" xfId="56" applyNumberFormat="1" applyFont="1" applyFill="1" applyBorder="1" applyAlignment="1">
      <alignment horizontal="center" vertical="top" wrapText="1"/>
      <protection/>
    </xf>
    <xf numFmtId="166" fontId="20" fillId="0" borderId="21" xfId="56" applyNumberFormat="1" applyFont="1" applyFill="1" applyBorder="1" applyAlignment="1">
      <alignment horizontal="center" vertical="top" wrapText="1"/>
      <protection/>
    </xf>
    <xf numFmtId="164" fontId="24" fillId="20" borderId="0" xfId="0" applyFont="1" applyFill="1" applyBorder="1" applyAlignment="1">
      <alignment horizontal="center" vertical="top" wrapText="1"/>
    </xf>
    <xf numFmtId="164" fontId="26" fillId="0" borderId="21" xfId="0" applyFont="1" applyFill="1" applyBorder="1" applyAlignment="1">
      <alignment horizontal="center" wrapText="1"/>
    </xf>
    <xf numFmtId="164" fontId="20" fillId="0" borderId="16" xfId="0" applyFont="1" applyFill="1" applyBorder="1" applyAlignment="1">
      <alignment horizontal="center" vertical="top" wrapText="1"/>
    </xf>
    <xf numFmtId="166" fontId="20" fillId="0" borderId="15" xfId="56" applyNumberFormat="1" applyFont="1" applyFill="1" applyBorder="1" applyAlignment="1">
      <alignment horizontal="center" vertical="top" wrapText="1"/>
      <protection/>
    </xf>
    <xf numFmtId="164" fontId="0" fillId="0" borderId="10" xfId="0" applyFill="1" applyBorder="1" applyAlignment="1">
      <alignment vertical="top"/>
    </xf>
    <xf numFmtId="166" fontId="20" fillId="0" borderId="10" xfId="0" applyNumberFormat="1" applyFont="1" applyFill="1" applyBorder="1" applyAlignment="1">
      <alignment horizontal="center" vertical="top" wrapText="1"/>
    </xf>
    <xf numFmtId="166" fontId="26" fillId="0" borderId="21" xfId="0" applyNumberFormat="1" applyFont="1" applyFill="1" applyBorder="1" applyAlignment="1">
      <alignment horizontal="center" vertical="top" wrapText="1"/>
    </xf>
    <xf numFmtId="164" fontId="27" fillId="20" borderId="0" xfId="0" applyFont="1" applyFill="1" applyBorder="1" applyAlignment="1">
      <alignment horizontal="center" vertical="top" wrapText="1"/>
    </xf>
    <xf numFmtId="164" fontId="26" fillId="0" borderId="11" xfId="0" applyFont="1" applyFill="1" applyBorder="1" applyAlignment="1">
      <alignment horizontal="center" wrapText="1"/>
    </xf>
    <xf numFmtId="166" fontId="20" fillId="0" borderId="0" xfId="56" applyNumberFormat="1" applyFont="1" applyFill="1" applyBorder="1" applyAlignment="1">
      <alignment horizontal="center" vertical="top" wrapText="1"/>
      <protection/>
    </xf>
    <xf numFmtId="164" fontId="27" fillId="24" borderId="0" xfId="0" applyFont="1" applyFill="1" applyBorder="1" applyAlignment="1">
      <alignment horizontal="center" vertical="top" wrapText="1"/>
    </xf>
    <xf numFmtId="166" fontId="20" fillId="0" borderId="0" xfId="56" applyNumberFormat="1" applyFont="1" applyBorder="1" applyAlignment="1">
      <alignment horizontal="center" vertical="top" wrapText="1"/>
      <protection/>
    </xf>
    <xf numFmtId="166" fontId="20" fillId="0" borderId="21" xfId="56" applyNumberFormat="1" applyFont="1" applyBorder="1" applyAlignment="1">
      <alignment horizontal="center" vertical="top" wrapText="1"/>
      <protection/>
    </xf>
    <xf numFmtId="166" fontId="26" fillId="0" borderId="10" xfId="56" applyNumberFormat="1" applyFont="1" applyBorder="1" applyAlignment="1">
      <alignment horizontal="center" vertical="top" wrapText="1"/>
      <protection/>
    </xf>
    <xf numFmtId="165" fontId="26" fillId="0" borderId="10" xfId="56" applyNumberFormat="1" applyFont="1" applyBorder="1" applyAlignment="1">
      <alignment horizontal="center" vertical="top" wrapText="1"/>
      <protection/>
    </xf>
    <xf numFmtId="166" fontId="26" fillId="0" borderId="21" xfId="56" applyNumberFormat="1" applyFont="1" applyBorder="1" applyAlignment="1">
      <alignment horizontal="center" vertical="top" wrapText="1"/>
      <protection/>
    </xf>
    <xf numFmtId="166" fontId="20" fillId="20" borderId="0" xfId="56" applyNumberFormat="1" applyFont="1" applyFill="1" applyBorder="1" applyAlignment="1">
      <alignment horizontal="center" vertical="top" wrapText="1"/>
      <protection/>
    </xf>
    <xf numFmtId="166" fontId="26" fillId="0" borderId="21" xfId="56" applyNumberFormat="1" applyFont="1" applyFill="1" applyBorder="1" applyAlignment="1">
      <alignment horizontal="center" wrapText="1"/>
      <protection/>
    </xf>
    <xf numFmtId="166" fontId="26" fillId="0" borderId="15" xfId="56" applyNumberFormat="1" applyFont="1" applyBorder="1" applyAlignment="1">
      <alignment horizontal="center" vertical="top" wrapText="1"/>
      <protection/>
    </xf>
    <xf numFmtId="166" fontId="26" fillId="0" borderId="10" xfId="56" applyNumberFormat="1" applyFont="1" applyFill="1" applyBorder="1" applyAlignment="1">
      <alignment horizontal="center" vertical="top" wrapText="1"/>
      <protection/>
    </xf>
    <xf numFmtId="165" fontId="26" fillId="0" borderId="10" xfId="56" applyNumberFormat="1" applyFont="1" applyFill="1" applyBorder="1" applyAlignment="1">
      <alignment horizontal="center" vertical="top" wrapText="1"/>
      <protection/>
    </xf>
    <xf numFmtId="166" fontId="26" fillId="0" borderId="15" xfId="56" applyNumberFormat="1" applyFont="1" applyFill="1" applyBorder="1" applyAlignment="1">
      <alignment horizontal="center" vertical="top" wrapText="1"/>
      <protection/>
    </xf>
    <xf numFmtId="166" fontId="20" fillId="0" borderId="19" xfId="0" applyNumberFormat="1" applyFont="1" applyFill="1" applyBorder="1" applyAlignment="1">
      <alignment horizontal="center" vertical="top" wrapText="1"/>
    </xf>
    <xf numFmtId="167" fontId="20" fillId="0" borderId="19" xfId="0" applyNumberFormat="1" applyFont="1" applyFill="1" applyBorder="1" applyAlignment="1">
      <alignment horizontal="center" vertical="top" wrapText="1"/>
    </xf>
    <xf numFmtId="167" fontId="20" fillId="0" borderId="11" xfId="0" applyNumberFormat="1" applyFont="1" applyFill="1" applyBorder="1" applyAlignment="1">
      <alignment horizontal="center" vertical="top" wrapText="1"/>
    </xf>
    <xf numFmtId="167" fontId="20" fillId="0" borderId="10" xfId="0" applyNumberFormat="1" applyFont="1" applyFill="1" applyBorder="1" applyAlignment="1">
      <alignment horizontal="center" vertical="top" wrapText="1"/>
    </xf>
    <xf numFmtId="167" fontId="20" fillId="0" borderId="21" xfId="0" applyNumberFormat="1" applyFont="1" applyFill="1" applyBorder="1" applyAlignment="1">
      <alignment horizontal="center" vertical="top" wrapText="1"/>
    </xf>
    <xf numFmtId="166" fontId="20" fillId="0" borderId="21" xfId="0" applyNumberFormat="1" applyFont="1" applyFill="1" applyBorder="1" applyAlignment="1">
      <alignment horizontal="center" vertical="top" wrapText="1"/>
    </xf>
    <xf numFmtId="164" fontId="26" fillId="0" borderId="19" xfId="0" applyFont="1" applyFill="1" applyBorder="1" applyAlignment="1">
      <alignment horizontal="left" vertical="top" wrapText="1"/>
    </xf>
    <xf numFmtId="166" fontId="26" fillId="0" borderId="19" xfId="0" applyNumberFormat="1" applyFont="1" applyFill="1" applyBorder="1" applyAlignment="1">
      <alignment horizontal="center" vertical="top" wrapText="1"/>
    </xf>
    <xf numFmtId="165" fontId="26" fillId="0" borderId="19" xfId="0" applyNumberFormat="1" applyFont="1" applyFill="1" applyBorder="1" applyAlignment="1">
      <alignment horizontal="center" vertical="top" wrapText="1"/>
    </xf>
    <xf numFmtId="166" fontId="20" fillId="0" borderId="18" xfId="56" applyNumberFormat="1" applyFont="1" applyBorder="1" applyAlignment="1">
      <alignment horizontal="center" vertical="top" wrapText="1"/>
      <protection/>
    </xf>
    <xf numFmtId="164" fontId="20" fillId="0" borderId="16" xfId="0" applyFont="1" applyFill="1" applyBorder="1" applyAlignment="1">
      <alignment horizontal="left" vertical="top" wrapText="1"/>
    </xf>
    <xf numFmtId="166" fontId="20" fillId="0" borderId="15" xfId="56" applyNumberFormat="1" applyFont="1" applyBorder="1" applyAlignment="1">
      <alignment horizontal="center" vertical="top" wrapText="1"/>
      <protection/>
    </xf>
    <xf numFmtId="164" fontId="20" fillId="0" borderId="18" xfId="0" applyFont="1" applyFill="1" applyBorder="1" applyAlignment="1">
      <alignment horizontal="left" vertical="top" wrapText="1"/>
    </xf>
    <xf numFmtId="166" fontId="20" fillId="0" borderId="14" xfId="56" applyNumberFormat="1" applyFont="1" applyBorder="1" applyAlignment="1">
      <alignment horizontal="center" vertical="top" wrapText="1"/>
      <protection/>
    </xf>
    <xf numFmtId="164" fontId="26" fillId="0" borderId="14" xfId="0" applyFont="1" applyFill="1" applyBorder="1" applyAlignment="1">
      <alignment horizontal="left" vertical="top" wrapText="1"/>
    </xf>
    <xf numFmtId="166" fontId="26" fillId="0" borderId="22" xfId="56" applyNumberFormat="1" applyFont="1" applyBorder="1" applyAlignment="1">
      <alignment horizontal="center" vertical="top" wrapText="1"/>
      <protection/>
    </xf>
    <xf numFmtId="165" fontId="26" fillId="0" borderId="22" xfId="56" applyNumberFormat="1" applyFont="1" applyBorder="1" applyAlignment="1">
      <alignment horizontal="center" vertical="top" wrapText="1"/>
      <protection/>
    </xf>
    <xf numFmtId="166" fontId="26" fillId="0" borderId="13" xfId="56" applyNumberFormat="1" applyFont="1" applyBorder="1" applyAlignment="1">
      <alignment horizontal="center" vertical="top" wrapText="1"/>
      <protection/>
    </xf>
    <xf numFmtId="166" fontId="20" fillId="20" borderId="15" xfId="56" applyNumberFormat="1" applyFont="1" applyFill="1" applyBorder="1" applyAlignment="1">
      <alignment horizontal="center" vertical="top" wrapText="1"/>
      <protection/>
    </xf>
    <xf numFmtId="164" fontId="20" fillId="0" borderId="23" xfId="0" applyFont="1" applyFill="1" applyBorder="1" applyAlignment="1">
      <alignment horizontal="center" vertical="top" wrapText="1"/>
    </xf>
    <xf numFmtId="164" fontId="26" fillId="0" borderId="18" xfId="0" applyFont="1" applyFill="1" applyBorder="1" applyAlignment="1">
      <alignment horizontal="left" vertical="top" wrapText="1"/>
    </xf>
    <xf numFmtId="167" fontId="26" fillId="0" borderId="10" xfId="0" applyNumberFormat="1" applyFont="1" applyFill="1" applyBorder="1" applyAlignment="1">
      <alignment horizontal="center" vertical="top" wrapText="1"/>
    </xf>
    <xf numFmtId="167" fontId="26" fillId="0" borderId="15" xfId="0" applyNumberFormat="1" applyFont="1" applyFill="1" applyBorder="1" applyAlignment="1">
      <alignment horizontal="center" vertical="top" wrapText="1"/>
    </xf>
    <xf numFmtId="166" fontId="20" fillId="0" borderId="10" xfId="56" applyNumberFormat="1" applyFont="1" applyBorder="1" applyAlignment="1">
      <alignment horizontal="center" vertical="top" wrapText="1"/>
      <protection/>
    </xf>
    <xf numFmtId="165" fontId="20" fillId="0" borderId="10" xfId="56" applyNumberFormat="1" applyFont="1" applyBorder="1" applyAlignment="1">
      <alignment horizontal="center" vertical="top" wrapText="1"/>
      <protection/>
    </xf>
    <xf numFmtId="165" fontId="20" fillId="0" borderId="15" xfId="56" applyNumberFormat="1" applyFont="1" applyBorder="1" applyAlignment="1">
      <alignment horizontal="center" vertical="top" wrapText="1"/>
      <protection/>
    </xf>
    <xf numFmtId="166" fontId="20" fillId="0" borderId="23" xfId="56" applyNumberFormat="1" applyFont="1" applyBorder="1" applyAlignment="1">
      <alignment horizontal="center" vertical="top" wrapText="1"/>
      <protection/>
    </xf>
    <xf numFmtId="166" fontId="20" fillId="0" borderId="12" xfId="56" applyNumberFormat="1" applyFont="1" applyBorder="1" applyAlignment="1">
      <alignment horizontal="center" vertical="top" wrapText="1"/>
      <protection/>
    </xf>
    <xf numFmtId="166" fontId="20" fillId="0" borderId="13" xfId="56" applyNumberFormat="1" applyFont="1" applyBorder="1" applyAlignment="1">
      <alignment horizontal="center" vertical="top" wrapText="1"/>
      <protection/>
    </xf>
    <xf numFmtId="166" fontId="20" fillId="0" borderId="20" xfId="56" applyNumberFormat="1" applyFont="1" applyFill="1" applyBorder="1" applyAlignment="1">
      <alignment horizontal="center" vertical="top" wrapText="1"/>
      <protection/>
    </xf>
    <xf numFmtId="165" fontId="20" fillId="0" borderId="20" xfId="56" applyNumberFormat="1" applyFont="1" applyFill="1" applyBorder="1" applyAlignment="1">
      <alignment horizontal="center" vertical="top" wrapText="1"/>
      <protection/>
    </xf>
    <xf numFmtId="165" fontId="20" fillId="0" borderId="15" xfId="56" applyNumberFormat="1" applyFont="1" applyFill="1" applyBorder="1" applyAlignment="1">
      <alignment horizontal="center" vertical="top" wrapText="1"/>
      <protection/>
    </xf>
    <xf numFmtId="166" fontId="20" fillId="0" borderId="12" xfId="56" applyNumberFormat="1" applyFont="1" applyFill="1" applyBorder="1" applyAlignment="1">
      <alignment horizontal="center" vertical="top" wrapText="1"/>
      <protection/>
    </xf>
    <xf numFmtId="166" fontId="20" fillId="0" borderId="18" xfId="56" applyNumberFormat="1" applyFont="1" applyFill="1" applyBorder="1" applyAlignment="1">
      <alignment horizontal="center" vertical="top" wrapText="1"/>
      <protection/>
    </xf>
    <xf numFmtId="164" fontId="19" fillId="0" borderId="0" xfId="0" applyFont="1" applyFill="1" applyBorder="1" applyAlignment="1">
      <alignment horizontal="center" vertical="top" wrapText="1"/>
    </xf>
    <xf numFmtId="165" fontId="0" fillId="0" borderId="0" xfId="0" applyNumberFormat="1" applyBorder="1" applyAlignment="1">
      <alignment/>
    </xf>
    <xf numFmtId="166" fontId="20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Реестр по видам ремонта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7"/>
  <sheetViews>
    <sheetView tabSelected="1" view="pageBreakPreview" zoomScale="75" zoomScaleNormal="80" zoomScaleSheetLayoutView="75" workbookViewId="0" topLeftCell="D1">
      <selection activeCell="O7" sqref="O7"/>
    </sheetView>
  </sheetViews>
  <sheetFormatPr defaultColWidth="9.140625" defaultRowHeight="12.75"/>
  <cols>
    <col min="1" max="1" width="0" style="1" hidden="1" customWidth="1"/>
    <col min="2" max="2" width="0" style="2" hidden="1" customWidth="1"/>
    <col min="3" max="3" width="0" style="3" hidden="1" customWidth="1"/>
    <col min="4" max="4" width="4.8515625" style="3" customWidth="1"/>
    <col min="5" max="5" width="36.7109375" style="4" customWidth="1"/>
    <col min="6" max="6" width="12.8515625" style="5" customWidth="1"/>
    <col min="7" max="7" width="14.421875" style="5" customWidth="1"/>
    <col min="8" max="8" width="9.8515625" style="5" customWidth="1"/>
    <col min="9" max="9" width="11.421875" style="5" customWidth="1"/>
    <col min="10" max="15" width="11.00390625" style="5" customWidth="1"/>
    <col min="16" max="16" width="14.28125" style="6" customWidth="1"/>
    <col min="17" max="57" width="8.8515625" style="6" customWidth="1"/>
  </cols>
  <sheetData>
    <row r="1" ht="1.5" customHeight="1">
      <c r="E1" s="7"/>
    </row>
    <row r="2" spans="5:15" ht="109.5" customHeight="1">
      <c r="E2" s="8"/>
      <c r="F2" s="8"/>
      <c r="G2" s="8"/>
      <c r="H2" s="8"/>
      <c r="I2" s="8"/>
      <c r="J2" s="8"/>
      <c r="K2" s="8"/>
      <c r="L2" s="9" t="s">
        <v>0</v>
      </c>
      <c r="M2" s="9"/>
      <c r="N2" s="9"/>
      <c r="O2" s="9"/>
    </row>
    <row r="3" spans="2:15" ht="60" customHeight="1">
      <c r="B3" s="10" t="s">
        <v>1</v>
      </c>
      <c r="C3" s="10"/>
      <c r="D3" s="11" t="s">
        <v>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2:15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57" s="20" customFormat="1" ht="63" customHeight="1">
      <c r="A5" s="13"/>
      <c r="B5" s="14"/>
      <c r="C5" s="3"/>
      <c r="D5" s="15" t="s">
        <v>3</v>
      </c>
      <c r="E5" s="16" t="s">
        <v>4</v>
      </c>
      <c r="F5" s="17" t="s">
        <v>5</v>
      </c>
      <c r="G5" s="18" t="s">
        <v>6</v>
      </c>
      <c r="H5" s="18" t="s">
        <v>7</v>
      </c>
      <c r="I5" s="18"/>
      <c r="J5" s="16" t="s">
        <v>8</v>
      </c>
      <c r="K5" s="16"/>
      <c r="L5" s="18" t="s">
        <v>9</v>
      </c>
      <c r="M5" s="18"/>
      <c r="N5" s="17" t="s">
        <v>10</v>
      </c>
      <c r="O5" s="17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15" ht="18" customHeight="1">
      <c r="A6" s="21"/>
      <c r="B6" s="14"/>
      <c r="D6" s="22"/>
      <c r="E6" s="16" t="s">
        <v>11</v>
      </c>
      <c r="F6" s="18" t="s">
        <v>12</v>
      </c>
      <c r="G6" s="18" t="s">
        <v>12</v>
      </c>
      <c r="H6" s="18" t="s">
        <v>13</v>
      </c>
      <c r="I6" s="18" t="s">
        <v>12</v>
      </c>
      <c r="J6" s="18" t="s">
        <v>14</v>
      </c>
      <c r="K6" s="18" t="s">
        <v>12</v>
      </c>
      <c r="L6" s="18" t="s">
        <v>13</v>
      </c>
      <c r="M6" s="18" t="s">
        <v>12</v>
      </c>
      <c r="N6" s="18" t="s">
        <v>13</v>
      </c>
      <c r="O6" s="17" t="s">
        <v>12</v>
      </c>
    </row>
    <row r="7" spans="1:15" ht="12.75">
      <c r="A7" s="21"/>
      <c r="B7" s="14"/>
      <c r="C7" s="23">
        <v>1</v>
      </c>
      <c r="D7" s="24">
        <v>1</v>
      </c>
      <c r="E7" s="25">
        <v>2</v>
      </c>
      <c r="F7" s="16">
        <v>3</v>
      </c>
      <c r="G7" s="16">
        <v>4</v>
      </c>
      <c r="H7" s="16">
        <v>5</v>
      </c>
      <c r="I7" s="16">
        <v>6</v>
      </c>
      <c r="J7" s="16">
        <v>7</v>
      </c>
      <c r="K7" s="16">
        <v>8</v>
      </c>
      <c r="L7" s="16">
        <v>9</v>
      </c>
      <c r="M7" s="16">
        <v>10</v>
      </c>
      <c r="N7" s="16">
        <v>11</v>
      </c>
      <c r="O7" s="26">
        <v>12</v>
      </c>
    </row>
    <row r="8" spans="1:57" s="32" customFormat="1" ht="22.5" customHeight="1">
      <c r="A8" s="27"/>
      <c r="B8" s="28"/>
      <c r="C8" s="29"/>
      <c r="D8" s="30" t="s">
        <v>15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15" ht="18" customHeight="1">
      <c r="A9" s="33"/>
      <c r="B9" s="34"/>
      <c r="C9" s="35"/>
      <c r="D9" s="36" t="s">
        <v>16</v>
      </c>
      <c r="E9" s="37" t="s">
        <v>17</v>
      </c>
      <c r="F9" s="38">
        <f>G9+I9</f>
        <v>1204888</v>
      </c>
      <c r="G9" s="38">
        <v>540120</v>
      </c>
      <c r="H9" s="39">
        <v>673</v>
      </c>
      <c r="I9" s="38">
        <v>664768</v>
      </c>
      <c r="J9" s="38"/>
      <c r="K9" s="38"/>
      <c r="L9" s="38"/>
      <c r="M9" s="38"/>
      <c r="N9" s="38"/>
      <c r="O9" s="40"/>
    </row>
    <row r="10" spans="1:15" ht="19.5" customHeight="1">
      <c r="A10" s="33"/>
      <c r="B10" s="34"/>
      <c r="C10" s="35"/>
      <c r="D10" s="24" t="s">
        <v>18</v>
      </c>
      <c r="E10" s="4" t="s">
        <v>19</v>
      </c>
      <c r="F10" s="38">
        <f>G10+I10</f>
        <v>1107323</v>
      </c>
      <c r="G10" s="16">
        <v>513648</v>
      </c>
      <c r="H10" s="41">
        <v>643.2</v>
      </c>
      <c r="I10" s="16">
        <v>593675</v>
      </c>
      <c r="J10" s="16"/>
      <c r="K10" s="16"/>
      <c r="L10" s="16"/>
      <c r="M10" s="16"/>
      <c r="N10" s="16"/>
      <c r="O10" s="26"/>
    </row>
    <row r="11" spans="1:15" ht="18" customHeight="1">
      <c r="A11" s="33"/>
      <c r="B11" s="34"/>
      <c r="C11" s="35"/>
      <c r="D11" s="36" t="s">
        <v>20</v>
      </c>
      <c r="E11" s="4" t="s">
        <v>21</v>
      </c>
      <c r="F11" s="16">
        <f>G11+I11+M11</f>
        <v>1475429</v>
      </c>
      <c r="G11" s="16">
        <v>512639</v>
      </c>
      <c r="H11" s="41">
        <v>658</v>
      </c>
      <c r="I11" s="16">
        <v>918467</v>
      </c>
      <c r="J11" s="16"/>
      <c r="K11" s="16"/>
      <c r="L11" s="41">
        <v>497.25</v>
      </c>
      <c r="M11" s="16">
        <v>44323</v>
      </c>
      <c r="N11" s="16"/>
      <c r="O11" s="26"/>
    </row>
    <row r="12" spans="1:15" ht="20.25" customHeight="1">
      <c r="A12" s="33"/>
      <c r="B12" s="34"/>
      <c r="C12" s="35"/>
      <c r="D12" s="24" t="s">
        <v>22</v>
      </c>
      <c r="E12" s="4" t="s">
        <v>23</v>
      </c>
      <c r="F12" s="16">
        <f>G12+I12+M12</f>
        <v>1992331</v>
      </c>
      <c r="G12" s="16">
        <v>999712</v>
      </c>
      <c r="H12" s="41">
        <v>1230</v>
      </c>
      <c r="I12" s="16">
        <v>874334</v>
      </c>
      <c r="J12" s="16"/>
      <c r="K12" s="16"/>
      <c r="L12" s="41">
        <v>834.45</v>
      </c>
      <c r="M12" s="16">
        <v>118285</v>
      </c>
      <c r="N12" s="16"/>
      <c r="O12" s="26"/>
    </row>
    <row r="13" spans="1:15" ht="25.5" customHeight="1">
      <c r="A13" s="33"/>
      <c r="B13" s="34"/>
      <c r="C13" s="35"/>
      <c r="D13" s="24"/>
      <c r="E13" s="42" t="s">
        <v>24</v>
      </c>
      <c r="F13" s="43">
        <f>SUM(F9:F12)</f>
        <v>5779971</v>
      </c>
      <c r="G13" s="43">
        <f>SUM(G9:G12)</f>
        <v>2566119</v>
      </c>
      <c r="H13" s="44">
        <f>SUM(H9:H12)</f>
        <v>3204.2</v>
      </c>
      <c r="I13" s="43">
        <f>SUM(I9:I12)</f>
        <v>3051244</v>
      </c>
      <c r="J13" s="45"/>
      <c r="K13" s="45"/>
      <c r="L13" s="44">
        <f>SUM(L9:L12)</f>
        <v>1331.7</v>
      </c>
      <c r="M13" s="43">
        <f>SUM(M9:M12)</f>
        <v>162608</v>
      </c>
      <c r="N13" s="43"/>
      <c r="O13" s="46"/>
    </row>
    <row r="14" spans="1:15" s="50" customFormat="1" ht="28.5" customHeight="1">
      <c r="A14" s="47"/>
      <c r="B14" s="48"/>
      <c r="C14" s="49" t="s">
        <v>25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2:15" s="47" customFormat="1" ht="18.75" customHeight="1">
      <c r="B15" s="51">
        <v>1</v>
      </c>
      <c r="C15" s="3">
        <v>25</v>
      </c>
      <c r="D15" s="52" t="s">
        <v>26</v>
      </c>
      <c r="E15" s="37" t="s">
        <v>27</v>
      </c>
      <c r="F15" s="53">
        <f>G15+I15+M15</f>
        <v>1641200</v>
      </c>
      <c r="G15" s="53">
        <v>196000</v>
      </c>
      <c r="H15" s="54">
        <v>607.3</v>
      </c>
      <c r="I15" s="53">
        <v>1358000</v>
      </c>
      <c r="J15" s="53"/>
      <c r="K15" s="53"/>
      <c r="L15" s="54">
        <v>120</v>
      </c>
      <c r="M15" s="53">
        <v>87200</v>
      </c>
      <c r="N15" s="53"/>
      <c r="O15" s="55"/>
    </row>
    <row r="16" spans="2:15" s="47" customFormat="1" ht="17.25" customHeight="1">
      <c r="B16" s="51">
        <v>2</v>
      </c>
      <c r="C16" s="3">
        <v>26</v>
      </c>
      <c r="D16" s="56" t="s">
        <v>28</v>
      </c>
      <c r="E16" s="4" t="s">
        <v>29</v>
      </c>
      <c r="F16" s="57">
        <f>G16+I16+O16</f>
        <v>1603000</v>
      </c>
      <c r="G16" s="57">
        <v>170000</v>
      </c>
      <c r="H16" s="58">
        <v>606.6</v>
      </c>
      <c r="I16" s="57">
        <v>1372000</v>
      </c>
      <c r="J16" s="57"/>
      <c r="K16" s="57"/>
      <c r="L16" s="58"/>
      <c r="M16" s="57"/>
      <c r="N16" s="58">
        <v>96</v>
      </c>
      <c r="O16" s="59">
        <v>61000</v>
      </c>
    </row>
    <row r="17" spans="2:15" s="47" customFormat="1" ht="18.75" customHeight="1">
      <c r="B17" s="51">
        <v>3</v>
      </c>
      <c r="C17" s="3">
        <v>27</v>
      </c>
      <c r="D17" s="56" t="s">
        <v>30</v>
      </c>
      <c r="E17" s="4" t="s">
        <v>31</v>
      </c>
      <c r="F17" s="57">
        <f>G17+I17+O17</f>
        <v>1591000</v>
      </c>
      <c r="G17" s="57">
        <v>183000</v>
      </c>
      <c r="H17" s="58">
        <v>592.5</v>
      </c>
      <c r="I17" s="57">
        <v>1345000</v>
      </c>
      <c r="J17" s="57"/>
      <c r="K17" s="57"/>
      <c r="L17" s="58"/>
      <c r="M17" s="57"/>
      <c r="N17" s="58">
        <v>102</v>
      </c>
      <c r="O17" s="59">
        <v>63000</v>
      </c>
    </row>
    <row r="18" spans="2:15" s="47" customFormat="1" ht="18.75" customHeight="1">
      <c r="B18" s="51">
        <v>4</v>
      </c>
      <c r="C18" s="3">
        <v>28</v>
      </c>
      <c r="D18" s="56" t="s">
        <v>32</v>
      </c>
      <c r="E18" s="4" t="s">
        <v>33</v>
      </c>
      <c r="F18" s="53">
        <f>G18+I18+M18</f>
        <v>2156160</v>
      </c>
      <c r="G18" s="57">
        <v>210000</v>
      </c>
      <c r="H18" s="58">
        <v>900</v>
      </c>
      <c r="I18" s="57">
        <v>1845000</v>
      </c>
      <c r="J18" s="57"/>
      <c r="K18" s="57"/>
      <c r="L18" s="58">
        <v>136</v>
      </c>
      <c r="M18" s="57">
        <v>101160</v>
      </c>
      <c r="N18" s="58"/>
      <c r="O18" s="59"/>
    </row>
    <row r="19" spans="2:15" s="47" customFormat="1" ht="25.5" customHeight="1">
      <c r="B19" s="51"/>
      <c r="C19" s="3"/>
      <c r="D19" s="56"/>
      <c r="E19" s="42" t="s">
        <v>24</v>
      </c>
      <c r="F19" s="43">
        <f>SUM(F15:F18)</f>
        <v>6991360</v>
      </c>
      <c r="G19" s="43">
        <f>SUM(G15:G18)</f>
        <v>759000</v>
      </c>
      <c r="H19" s="44">
        <f>SUM(H15:H18)</f>
        <v>2706.3999999999996</v>
      </c>
      <c r="I19" s="43">
        <f>SUM(I15:I18)</f>
        <v>5920000</v>
      </c>
      <c r="J19" s="43"/>
      <c r="K19" s="43"/>
      <c r="L19" s="44">
        <f>SUM(L15:L18)</f>
        <v>256</v>
      </c>
      <c r="M19" s="43">
        <f>SUM(M15:M18)</f>
        <v>188360</v>
      </c>
      <c r="N19" s="44">
        <f>SUM(N15:N18)</f>
        <v>198</v>
      </c>
      <c r="O19" s="46">
        <f>SUM(O15:O18)</f>
        <v>124000</v>
      </c>
    </row>
    <row r="20" spans="2:15" s="27" customFormat="1" ht="25.5" customHeight="1">
      <c r="B20" s="60"/>
      <c r="C20" s="29"/>
      <c r="D20" s="61" t="s">
        <v>34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2:15" s="47" customFormat="1" ht="25.5" customHeight="1">
      <c r="B21" s="51"/>
      <c r="C21" s="3"/>
      <c r="D21" s="62" t="s">
        <v>35</v>
      </c>
      <c r="E21" s="37" t="s">
        <v>36</v>
      </c>
      <c r="F21" s="53">
        <f>G21+I21+M21</f>
        <v>3298131</v>
      </c>
      <c r="G21" s="53">
        <v>2376670</v>
      </c>
      <c r="H21" s="54">
        <v>738.5</v>
      </c>
      <c r="I21" s="53">
        <v>791754</v>
      </c>
      <c r="J21" s="53"/>
      <c r="K21" s="53"/>
      <c r="L21" s="54">
        <v>834.5</v>
      </c>
      <c r="M21" s="53">
        <v>129707</v>
      </c>
      <c r="N21" s="53"/>
      <c r="O21" s="63"/>
    </row>
    <row r="22" spans="2:15" s="47" customFormat="1" ht="25.5" customHeight="1">
      <c r="B22" s="51"/>
      <c r="C22" s="3"/>
      <c r="D22" s="25" t="s">
        <v>37</v>
      </c>
      <c r="E22" s="4" t="s">
        <v>38</v>
      </c>
      <c r="F22" s="53">
        <f>G22+I22+M22</f>
        <v>2937517</v>
      </c>
      <c r="G22" s="57">
        <v>2445698</v>
      </c>
      <c r="H22" s="58">
        <v>390</v>
      </c>
      <c r="I22" s="57">
        <v>318052</v>
      </c>
      <c r="J22" s="57"/>
      <c r="K22" s="57"/>
      <c r="L22" s="58">
        <v>1227</v>
      </c>
      <c r="M22" s="57">
        <v>173767</v>
      </c>
      <c r="N22" s="57"/>
      <c r="O22" s="63"/>
    </row>
    <row r="23" spans="2:15" s="47" customFormat="1" ht="25.5" customHeight="1">
      <c r="B23" s="51"/>
      <c r="C23" s="3"/>
      <c r="D23" s="25" t="s">
        <v>39</v>
      </c>
      <c r="E23" s="4" t="s">
        <v>40</v>
      </c>
      <c r="F23" s="57">
        <f>G23+I23+O23</f>
        <v>1629632</v>
      </c>
      <c r="G23" s="57">
        <v>1410231</v>
      </c>
      <c r="H23" s="58">
        <v>180</v>
      </c>
      <c r="I23" s="57">
        <v>128514</v>
      </c>
      <c r="J23" s="57"/>
      <c r="K23" s="57"/>
      <c r="L23" s="57"/>
      <c r="M23" s="57"/>
      <c r="N23" s="58">
        <v>130</v>
      </c>
      <c r="O23" s="63">
        <v>90887</v>
      </c>
    </row>
    <row r="24" spans="2:15" s="47" customFormat="1" ht="25.5" customHeight="1">
      <c r="B24" s="51"/>
      <c r="C24" s="3"/>
      <c r="D24" s="25"/>
      <c r="E24" s="42" t="s">
        <v>24</v>
      </c>
      <c r="F24" s="43">
        <f>SUM(F21:F23)</f>
        <v>7865280</v>
      </c>
      <c r="G24" s="43">
        <f>SUM(G21:G23)</f>
        <v>6232599</v>
      </c>
      <c r="H24" s="44">
        <f>SUM(H21:H23)</f>
        <v>1308.5</v>
      </c>
      <c r="I24" s="43">
        <f>SUM(I21:I23)</f>
        <v>1238320</v>
      </c>
      <c r="J24" s="43"/>
      <c r="K24" s="43"/>
      <c r="L24" s="44">
        <f>SUM(L21:L23)</f>
        <v>2061.5</v>
      </c>
      <c r="M24" s="43">
        <f>SUM(M21:M23)</f>
        <v>303474</v>
      </c>
      <c r="N24" s="44">
        <f>SUM(N21:N23)</f>
        <v>130</v>
      </c>
      <c r="O24" s="46">
        <f>SUM(O21:O23)</f>
        <v>90887</v>
      </c>
    </row>
    <row r="25" spans="2:15" s="27" customFormat="1" ht="24.75" customHeight="1">
      <c r="B25" s="60"/>
      <c r="C25" s="29"/>
      <c r="D25" s="61" t="s">
        <v>41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2:15" s="47" customFormat="1" ht="25.5" customHeight="1">
      <c r="B26" s="51"/>
      <c r="C26" s="3"/>
      <c r="D26" s="56" t="s">
        <v>42</v>
      </c>
      <c r="E26" s="4" t="s">
        <v>43</v>
      </c>
      <c r="F26" s="16">
        <f>G26+I26+O26</f>
        <v>1911905</v>
      </c>
      <c r="G26" s="16">
        <v>1004765</v>
      </c>
      <c r="H26" s="41">
        <v>400</v>
      </c>
      <c r="I26" s="16">
        <v>540460</v>
      </c>
      <c r="J26" s="16"/>
      <c r="K26" s="16"/>
      <c r="L26" s="16"/>
      <c r="M26" s="16"/>
      <c r="N26" s="41">
        <v>122</v>
      </c>
      <c r="O26" s="26">
        <v>366680</v>
      </c>
    </row>
    <row r="27" spans="2:15" s="47" customFormat="1" ht="25.5" customHeight="1">
      <c r="B27" s="51"/>
      <c r="C27" s="3"/>
      <c r="D27" s="52" t="s">
        <v>44</v>
      </c>
      <c r="E27" s="4" t="s">
        <v>45</v>
      </c>
      <c r="F27" s="16">
        <f>G27+I27+O27</f>
        <v>1857464</v>
      </c>
      <c r="G27" s="16">
        <v>976448</v>
      </c>
      <c r="H27" s="41">
        <v>400</v>
      </c>
      <c r="I27" s="16">
        <v>505102</v>
      </c>
      <c r="J27" s="16"/>
      <c r="K27" s="16"/>
      <c r="L27" s="16"/>
      <c r="M27" s="16"/>
      <c r="N27" s="41">
        <v>125</v>
      </c>
      <c r="O27" s="52">
        <v>375914</v>
      </c>
    </row>
    <row r="28" spans="2:15" s="47" customFormat="1" ht="25.5" customHeight="1">
      <c r="B28" s="51"/>
      <c r="C28" s="3"/>
      <c r="D28" s="56" t="s">
        <v>46</v>
      </c>
      <c r="E28" s="4" t="s">
        <v>47</v>
      </c>
      <c r="F28" s="16">
        <f>G28+I28+O28</f>
        <v>2055746</v>
      </c>
      <c r="G28" s="16">
        <v>1003097</v>
      </c>
      <c r="H28" s="41">
        <v>460</v>
      </c>
      <c r="I28" s="16">
        <v>616056</v>
      </c>
      <c r="J28" s="16"/>
      <c r="K28" s="16"/>
      <c r="L28" s="16"/>
      <c r="M28" s="16"/>
      <c r="N28" s="41">
        <v>146</v>
      </c>
      <c r="O28" s="56">
        <v>436593</v>
      </c>
    </row>
    <row r="29" spans="2:15" s="47" customFormat="1" ht="25.5" customHeight="1">
      <c r="B29" s="51"/>
      <c r="C29" s="3"/>
      <c r="D29" s="56" t="s">
        <v>48</v>
      </c>
      <c r="E29" s="4" t="s">
        <v>49</v>
      </c>
      <c r="F29" s="16">
        <f>G29+I29+O29</f>
        <v>2040165</v>
      </c>
      <c r="G29" s="16">
        <v>984063</v>
      </c>
      <c r="H29" s="41">
        <v>460</v>
      </c>
      <c r="I29" s="16">
        <v>616056</v>
      </c>
      <c r="J29" s="16"/>
      <c r="K29" s="16"/>
      <c r="L29" s="16"/>
      <c r="M29" s="16"/>
      <c r="N29" s="41">
        <v>147</v>
      </c>
      <c r="O29" s="56">
        <v>440046</v>
      </c>
    </row>
    <row r="30" spans="2:15" s="47" customFormat="1" ht="25.5" customHeight="1">
      <c r="B30" s="51"/>
      <c r="C30" s="3"/>
      <c r="D30" s="56"/>
      <c r="E30" s="42" t="s">
        <v>24</v>
      </c>
      <c r="F30" s="43">
        <f>SUM(F26:F29)</f>
        <v>7865280</v>
      </c>
      <c r="G30" s="43">
        <f>SUM(G26:G29)</f>
        <v>3968373</v>
      </c>
      <c r="H30" s="44">
        <f>SUM(H26:H29)</f>
        <v>1720</v>
      </c>
      <c r="I30" s="43">
        <f>SUM(I26:I29)</f>
        <v>2277674</v>
      </c>
      <c r="J30" s="43"/>
      <c r="K30" s="43"/>
      <c r="L30" s="43"/>
      <c r="M30" s="43"/>
      <c r="N30" s="44">
        <f>SUM(N26:N29)</f>
        <v>540</v>
      </c>
      <c r="O30" s="46">
        <f>SUM(O26:O29)</f>
        <v>1619233</v>
      </c>
    </row>
    <row r="31" spans="2:15" s="27" customFormat="1" ht="23.25" customHeight="1">
      <c r="B31" s="60"/>
      <c r="C31" s="29"/>
      <c r="D31" s="61" t="s">
        <v>50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2:15" s="47" customFormat="1" ht="25.5" customHeight="1">
      <c r="B32" s="51"/>
      <c r="C32" s="3"/>
      <c r="D32" s="56" t="s">
        <v>51</v>
      </c>
      <c r="E32" s="4" t="s">
        <v>52</v>
      </c>
      <c r="F32" s="16">
        <f>G32+O32</f>
        <v>601021</v>
      </c>
      <c r="G32" s="16">
        <v>38034</v>
      </c>
      <c r="H32" s="16"/>
      <c r="I32" s="16"/>
      <c r="J32" s="16"/>
      <c r="K32" s="16"/>
      <c r="L32" s="16"/>
      <c r="M32" s="16"/>
      <c r="N32" s="41">
        <v>317</v>
      </c>
      <c r="O32" s="56">
        <v>562987</v>
      </c>
    </row>
    <row r="33" spans="2:15" s="47" customFormat="1" ht="25.5" customHeight="1">
      <c r="B33" s="51"/>
      <c r="C33" s="3"/>
      <c r="D33" s="56" t="s">
        <v>53</v>
      </c>
      <c r="E33" s="4" t="s">
        <v>54</v>
      </c>
      <c r="F33" s="16">
        <f>G33+O33</f>
        <v>492932</v>
      </c>
      <c r="G33" s="16">
        <v>38034</v>
      </c>
      <c r="H33" s="16"/>
      <c r="I33" s="16"/>
      <c r="J33" s="16"/>
      <c r="K33" s="16"/>
      <c r="L33" s="16"/>
      <c r="M33" s="16"/>
      <c r="N33" s="41">
        <v>265</v>
      </c>
      <c r="O33" s="56">
        <v>454898</v>
      </c>
    </row>
    <row r="34" spans="2:15" s="47" customFormat="1" ht="25.5" customHeight="1">
      <c r="B34" s="51"/>
      <c r="C34" s="3"/>
      <c r="D34" s="56" t="s">
        <v>55</v>
      </c>
      <c r="E34" s="4" t="s">
        <v>56</v>
      </c>
      <c r="F34" s="16">
        <f>G34+O34</f>
        <v>867529</v>
      </c>
      <c r="G34" s="16">
        <v>76068</v>
      </c>
      <c r="H34" s="64"/>
      <c r="I34" s="64"/>
      <c r="J34" s="16"/>
      <c r="K34" s="16"/>
      <c r="L34" s="16"/>
      <c r="M34" s="16"/>
      <c r="N34" s="41">
        <v>430</v>
      </c>
      <c r="O34" s="56">
        <v>791461</v>
      </c>
    </row>
    <row r="35" spans="2:15" s="47" customFormat="1" ht="25.5" customHeight="1">
      <c r="B35" s="51"/>
      <c r="C35" s="3"/>
      <c r="D35" s="56" t="s">
        <v>57</v>
      </c>
      <c r="E35" s="4" t="s">
        <v>58</v>
      </c>
      <c r="F35" s="16">
        <f>G35+I35+O35</f>
        <v>3282038</v>
      </c>
      <c r="G35" s="16">
        <v>638232</v>
      </c>
      <c r="H35" s="41">
        <v>1133</v>
      </c>
      <c r="I35" s="16">
        <v>1685252</v>
      </c>
      <c r="J35" s="16"/>
      <c r="K35" s="16"/>
      <c r="L35" s="16"/>
      <c r="M35" s="16"/>
      <c r="N35" s="41">
        <v>602</v>
      </c>
      <c r="O35" s="56">
        <v>958554</v>
      </c>
    </row>
    <row r="36" spans="2:15" s="47" customFormat="1" ht="25.5" customHeight="1">
      <c r="B36" s="51"/>
      <c r="C36" s="3"/>
      <c r="D36" s="56"/>
      <c r="E36" s="42" t="s">
        <v>24</v>
      </c>
      <c r="F36" s="43">
        <f>SUM(F32:F35)</f>
        <v>5243520</v>
      </c>
      <c r="G36" s="43">
        <f>SUM(G32:G35)</f>
        <v>790368</v>
      </c>
      <c r="H36" s="44">
        <f>SUM(H32:H35)</f>
        <v>1133</v>
      </c>
      <c r="I36" s="43">
        <f>SUM(I32:I35)</f>
        <v>1685252</v>
      </c>
      <c r="J36" s="43"/>
      <c r="K36" s="43"/>
      <c r="L36" s="43"/>
      <c r="M36" s="43"/>
      <c r="N36" s="44">
        <f>SUM(N32:N35)</f>
        <v>1614</v>
      </c>
      <c r="O36" s="46">
        <f>SUM(O32:O35)</f>
        <v>2767900</v>
      </c>
    </row>
    <row r="37" spans="2:15" s="27" customFormat="1" ht="28.5" customHeight="1">
      <c r="B37" s="60"/>
      <c r="C37" s="29"/>
      <c r="D37" s="61" t="s">
        <v>59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s="47" customFormat="1" ht="25.5" customHeight="1">
      <c r="B38" s="51"/>
      <c r="C38" s="3"/>
      <c r="D38" s="56" t="s">
        <v>60</v>
      </c>
      <c r="E38" s="4" t="s">
        <v>61</v>
      </c>
      <c r="F38" s="16">
        <v>841358</v>
      </c>
      <c r="G38" s="65">
        <v>268675</v>
      </c>
      <c r="H38" s="41">
        <v>350</v>
      </c>
      <c r="I38" s="65">
        <v>572683</v>
      </c>
      <c r="J38" s="43"/>
      <c r="K38" s="43"/>
      <c r="L38" s="43"/>
      <c r="M38" s="43"/>
      <c r="N38" s="43"/>
      <c r="O38" s="66"/>
    </row>
    <row r="39" spans="2:15" s="47" customFormat="1" ht="25.5" customHeight="1">
      <c r="B39" s="51"/>
      <c r="C39" s="3"/>
      <c r="D39" s="56"/>
      <c r="E39" s="42" t="s">
        <v>24</v>
      </c>
      <c r="F39" s="43">
        <f>G39+I39</f>
        <v>841358</v>
      </c>
      <c r="G39" s="43">
        <f>SUM(G38)</f>
        <v>268675</v>
      </c>
      <c r="H39" s="44">
        <f>SUM(H38)</f>
        <v>350</v>
      </c>
      <c r="I39" s="43">
        <f>SUM(I38)</f>
        <v>572683</v>
      </c>
      <c r="J39" s="43"/>
      <c r="K39" s="43"/>
      <c r="L39" s="43"/>
      <c r="M39" s="43"/>
      <c r="N39" s="43"/>
      <c r="O39" s="66"/>
    </row>
    <row r="40" spans="2:15" s="27" customFormat="1" ht="24.75" customHeight="1">
      <c r="B40" s="67"/>
      <c r="C40" s="68" t="s">
        <v>62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 s="47" customFormat="1" ht="19.5" customHeight="1">
      <c r="B41" s="48"/>
      <c r="C41" s="69">
        <v>111</v>
      </c>
      <c r="D41" s="56" t="s">
        <v>63</v>
      </c>
      <c r="E41" s="4" t="s">
        <v>64</v>
      </c>
      <c r="F41" s="57">
        <f>G41+I41</f>
        <v>1062160</v>
      </c>
      <c r="G41" s="57">
        <v>452160</v>
      </c>
      <c r="H41" s="58">
        <v>550</v>
      </c>
      <c r="I41" s="57">
        <v>610000</v>
      </c>
      <c r="J41" s="57"/>
      <c r="K41" s="57"/>
      <c r="L41" s="57"/>
      <c r="M41" s="57"/>
      <c r="N41" s="57"/>
      <c r="O41" s="59"/>
    </row>
    <row r="42" spans="2:15" s="47" customFormat="1" ht="16.5" customHeight="1">
      <c r="B42" s="48"/>
      <c r="C42" s="69">
        <v>112</v>
      </c>
      <c r="D42" s="56" t="s">
        <v>65</v>
      </c>
      <c r="E42" s="4" t="s">
        <v>66</v>
      </c>
      <c r="F42" s="57">
        <f>G42+I42</f>
        <v>2100000</v>
      </c>
      <c r="G42" s="57">
        <v>1100000</v>
      </c>
      <c r="H42" s="58">
        <v>739</v>
      </c>
      <c r="I42" s="57">
        <v>1000000</v>
      </c>
      <c r="J42" s="57"/>
      <c r="K42" s="57"/>
      <c r="L42" s="57"/>
      <c r="M42" s="57"/>
      <c r="N42" s="57"/>
      <c r="O42" s="59"/>
    </row>
    <row r="43" spans="2:15" s="47" customFormat="1" ht="21" customHeight="1">
      <c r="B43" s="48"/>
      <c r="C43" s="69"/>
      <c r="D43" s="56" t="s">
        <v>67</v>
      </c>
      <c r="E43" s="4" t="s">
        <v>68</v>
      </c>
      <c r="F43" s="57">
        <v>1700000</v>
      </c>
      <c r="G43" s="57">
        <v>1700000</v>
      </c>
      <c r="H43" s="58"/>
      <c r="I43" s="57"/>
      <c r="J43" s="57"/>
      <c r="K43" s="57"/>
      <c r="L43" s="57"/>
      <c r="M43" s="57"/>
      <c r="N43" s="57"/>
      <c r="O43" s="59"/>
    </row>
    <row r="44" spans="2:15" s="47" customFormat="1" ht="18.75" customHeight="1">
      <c r="B44" s="48"/>
      <c r="C44" s="69"/>
      <c r="D44" s="56" t="s">
        <v>69</v>
      </c>
      <c r="E44" s="4" t="s">
        <v>70</v>
      </c>
      <c r="F44" s="57">
        <v>1300000</v>
      </c>
      <c r="G44" s="57"/>
      <c r="H44" s="58">
        <v>600</v>
      </c>
      <c r="I44" s="57">
        <v>1300000</v>
      </c>
      <c r="J44" s="57"/>
      <c r="K44" s="57"/>
      <c r="L44" s="57"/>
      <c r="M44" s="57"/>
      <c r="N44" s="57"/>
      <c r="O44" s="59"/>
    </row>
    <row r="45" spans="2:15" s="47" customFormat="1" ht="20.25" customHeight="1">
      <c r="B45" s="48"/>
      <c r="C45" s="69"/>
      <c r="D45" s="56" t="s">
        <v>71</v>
      </c>
      <c r="E45" s="4" t="s">
        <v>72</v>
      </c>
      <c r="F45" s="57">
        <f>G45+I45</f>
        <v>3027872</v>
      </c>
      <c r="G45" s="57">
        <v>1263936</v>
      </c>
      <c r="H45" s="58">
        <v>1200</v>
      </c>
      <c r="I45" s="57">
        <v>1763936</v>
      </c>
      <c r="J45" s="57"/>
      <c r="K45" s="57"/>
      <c r="L45" s="57"/>
      <c r="M45" s="57"/>
      <c r="N45" s="57"/>
      <c r="O45" s="59"/>
    </row>
    <row r="46" spans="2:15" s="47" customFormat="1" ht="18" customHeight="1">
      <c r="B46" s="48"/>
      <c r="C46" s="69"/>
      <c r="D46" s="56" t="s">
        <v>73</v>
      </c>
      <c r="E46" s="4" t="s">
        <v>74</v>
      </c>
      <c r="F46" s="57">
        <f>G46+I46</f>
        <v>1472128</v>
      </c>
      <c r="G46" s="57">
        <v>472128</v>
      </c>
      <c r="H46" s="58">
        <v>560</v>
      </c>
      <c r="I46" s="57">
        <v>1000000</v>
      </c>
      <c r="J46" s="57"/>
      <c r="K46" s="57"/>
      <c r="L46" s="57"/>
      <c r="M46" s="57"/>
      <c r="N46" s="57"/>
      <c r="O46" s="59"/>
    </row>
    <row r="47" spans="2:15" s="47" customFormat="1" ht="18.75" customHeight="1">
      <c r="B47" s="48"/>
      <c r="C47" s="69">
        <v>113</v>
      </c>
      <c r="D47" s="56" t="s">
        <v>75</v>
      </c>
      <c r="E47" s="4" t="s">
        <v>76</v>
      </c>
      <c r="F47" s="57">
        <f>G47+I47</f>
        <v>1572720</v>
      </c>
      <c r="G47" s="57">
        <v>572720</v>
      </c>
      <c r="H47" s="58">
        <v>682</v>
      </c>
      <c r="I47" s="57">
        <v>1000000</v>
      </c>
      <c r="J47" s="57"/>
      <c r="K47" s="57"/>
      <c r="L47" s="57"/>
      <c r="M47" s="57"/>
      <c r="N47" s="57"/>
      <c r="O47" s="59"/>
    </row>
    <row r="48" spans="2:15" s="33" customFormat="1" ht="25.5" customHeight="1">
      <c r="B48" s="70"/>
      <c r="C48" s="71"/>
      <c r="D48" s="72"/>
      <c r="E48" s="42" t="s">
        <v>24</v>
      </c>
      <c r="F48" s="73">
        <f>SUM(F41:F47)</f>
        <v>12234880</v>
      </c>
      <c r="G48" s="73">
        <f>SUM(G41:G47)</f>
        <v>5560944</v>
      </c>
      <c r="H48" s="74">
        <f>SUM(H41:H47)</f>
        <v>4331</v>
      </c>
      <c r="I48" s="73">
        <f>SUM(I41:I47)</f>
        <v>6673936</v>
      </c>
      <c r="J48" s="73"/>
      <c r="K48" s="73"/>
      <c r="L48" s="73"/>
      <c r="M48" s="73"/>
      <c r="N48" s="73"/>
      <c r="O48" s="75"/>
    </row>
    <row r="49" spans="2:15" s="27" customFormat="1" ht="23.25" customHeight="1">
      <c r="B49" s="67"/>
      <c r="C49" s="76"/>
      <c r="D49" s="61" t="s">
        <v>77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2:15" s="33" customFormat="1" ht="25.5" customHeight="1">
      <c r="B50" s="70"/>
      <c r="C50" s="71"/>
      <c r="D50" s="56" t="s">
        <v>78</v>
      </c>
      <c r="E50" s="4" t="s">
        <v>79</v>
      </c>
      <c r="F50" s="16">
        <f>G50+I50+M50</f>
        <v>941107</v>
      </c>
      <c r="G50" s="16">
        <v>72627</v>
      </c>
      <c r="H50" s="41">
        <v>500</v>
      </c>
      <c r="I50" s="16">
        <v>819283</v>
      </c>
      <c r="J50" s="16"/>
      <c r="K50" s="16"/>
      <c r="L50" s="41">
        <v>17</v>
      </c>
      <c r="M50" s="16">
        <v>49197</v>
      </c>
      <c r="N50" s="16"/>
      <c r="O50" s="56"/>
    </row>
    <row r="51" spans="2:15" s="33" customFormat="1" ht="25.5" customHeight="1">
      <c r="B51" s="70"/>
      <c r="C51" s="71"/>
      <c r="D51" s="56" t="s">
        <v>80</v>
      </c>
      <c r="E51" s="4" t="s">
        <v>81</v>
      </c>
      <c r="F51" s="16">
        <f>G51+I51+M51</f>
        <v>1625954</v>
      </c>
      <c r="G51" s="16">
        <v>165400</v>
      </c>
      <c r="H51" s="41">
        <v>1156</v>
      </c>
      <c r="I51" s="16">
        <v>1423882</v>
      </c>
      <c r="J51" s="16"/>
      <c r="K51" s="16"/>
      <c r="L51" s="41">
        <v>140</v>
      </c>
      <c r="M51" s="16">
        <v>36672</v>
      </c>
      <c r="N51" s="16"/>
      <c r="O51" s="56"/>
    </row>
    <row r="52" spans="2:15" s="33" customFormat="1" ht="25.5" customHeight="1">
      <c r="B52" s="70"/>
      <c r="C52" s="71"/>
      <c r="D52" s="56" t="s">
        <v>82</v>
      </c>
      <c r="E52" s="4" t="s">
        <v>83</v>
      </c>
      <c r="F52" s="16">
        <f>G52+I52+M52</f>
        <v>1011305</v>
      </c>
      <c r="G52" s="16">
        <v>133225</v>
      </c>
      <c r="H52" s="41">
        <v>750</v>
      </c>
      <c r="I52" s="16">
        <v>848743</v>
      </c>
      <c r="J52" s="16"/>
      <c r="K52" s="16"/>
      <c r="L52" s="41">
        <v>112</v>
      </c>
      <c r="M52" s="16">
        <v>29337</v>
      </c>
      <c r="N52" s="41"/>
      <c r="O52" s="56"/>
    </row>
    <row r="53" spans="2:15" s="33" customFormat="1" ht="25.5" customHeight="1">
      <c r="B53" s="70"/>
      <c r="C53" s="71"/>
      <c r="D53" s="56" t="s">
        <v>84</v>
      </c>
      <c r="E53" s="4" t="s">
        <v>85</v>
      </c>
      <c r="F53" s="16">
        <f>G53+I53+M53</f>
        <v>812977</v>
      </c>
      <c r="G53" s="16">
        <v>25985</v>
      </c>
      <c r="H53" s="41">
        <v>579.6</v>
      </c>
      <c r="I53" s="16">
        <v>767504</v>
      </c>
      <c r="J53" s="16"/>
      <c r="K53" s="16"/>
      <c r="L53" s="41">
        <v>70</v>
      </c>
      <c r="M53" s="16">
        <v>19488</v>
      </c>
      <c r="N53" s="16"/>
      <c r="O53" s="56"/>
    </row>
    <row r="54" spans="2:15" s="33" customFormat="1" ht="25.5" customHeight="1">
      <c r="B54" s="70"/>
      <c r="C54" s="71"/>
      <c r="D54" s="56" t="s">
        <v>86</v>
      </c>
      <c r="E54" s="4" t="s">
        <v>87</v>
      </c>
      <c r="F54" s="16">
        <f>G54+I54+M54</f>
        <v>689947</v>
      </c>
      <c r="G54" s="16">
        <v>29853</v>
      </c>
      <c r="H54" s="41">
        <v>552</v>
      </c>
      <c r="I54" s="16">
        <v>645006</v>
      </c>
      <c r="J54" s="16"/>
      <c r="K54" s="16"/>
      <c r="L54" s="41">
        <v>58</v>
      </c>
      <c r="M54" s="16">
        <v>15088</v>
      </c>
      <c r="N54" s="16"/>
      <c r="O54" s="56"/>
    </row>
    <row r="55" spans="2:15" s="33" customFormat="1" ht="25.5" customHeight="1">
      <c r="B55" s="70"/>
      <c r="C55" s="71"/>
      <c r="D55" s="56" t="s">
        <v>88</v>
      </c>
      <c r="E55" s="4" t="s">
        <v>89</v>
      </c>
      <c r="F55" s="16">
        <f>G55+I55+O55</f>
        <v>896594</v>
      </c>
      <c r="G55" s="16">
        <v>71088</v>
      </c>
      <c r="H55" s="41">
        <v>600</v>
      </c>
      <c r="I55" s="16">
        <v>801802</v>
      </c>
      <c r="J55" s="16"/>
      <c r="K55" s="16"/>
      <c r="L55" s="41"/>
      <c r="M55" s="16"/>
      <c r="N55" s="41">
        <v>76</v>
      </c>
      <c r="O55" s="56">
        <v>23704</v>
      </c>
    </row>
    <row r="56" spans="2:15" s="33" customFormat="1" ht="25.5" customHeight="1">
      <c r="B56" s="70"/>
      <c r="C56" s="71"/>
      <c r="D56" s="56" t="s">
        <v>90</v>
      </c>
      <c r="E56" s="4" t="s">
        <v>91</v>
      </c>
      <c r="F56" s="16">
        <f>G56+I56+M56</f>
        <v>892378</v>
      </c>
      <c r="G56" s="16">
        <v>71088</v>
      </c>
      <c r="H56" s="41">
        <v>600</v>
      </c>
      <c r="I56" s="16">
        <v>801802</v>
      </c>
      <c r="J56" s="16"/>
      <c r="K56" s="16"/>
      <c r="L56" s="41">
        <v>74</v>
      </c>
      <c r="M56" s="16">
        <v>19488</v>
      </c>
      <c r="N56" s="41"/>
      <c r="O56" s="56"/>
    </row>
    <row r="57" spans="2:15" s="33" customFormat="1" ht="25.5" customHeight="1">
      <c r="B57" s="70"/>
      <c r="C57" s="71"/>
      <c r="D57" s="56" t="s">
        <v>92</v>
      </c>
      <c r="E57" s="4" t="s">
        <v>93</v>
      </c>
      <c r="F57" s="16">
        <f>I57+M57+O57</f>
        <v>995018</v>
      </c>
      <c r="G57" s="16"/>
      <c r="H57" s="41">
        <v>300</v>
      </c>
      <c r="I57" s="16">
        <v>393547</v>
      </c>
      <c r="J57" s="16"/>
      <c r="K57" s="16"/>
      <c r="L57" s="41">
        <v>42</v>
      </c>
      <c r="M57" s="16">
        <v>11850</v>
      </c>
      <c r="N57" s="41">
        <v>497</v>
      </c>
      <c r="O57" s="56">
        <v>589621</v>
      </c>
    </row>
    <row r="58" spans="2:15" s="33" customFormat="1" ht="25.5" customHeight="1">
      <c r="B58" s="70"/>
      <c r="C58" s="71"/>
      <c r="D58" s="56"/>
      <c r="E58" s="42" t="s">
        <v>24</v>
      </c>
      <c r="F58" s="43">
        <f>SUM(F50:F57)</f>
        <v>7865280</v>
      </c>
      <c r="G58" s="43">
        <f>SUM(G50:G57)</f>
        <v>569266</v>
      </c>
      <c r="H58" s="44">
        <f>SUM(H50:H57)</f>
        <v>5037.6</v>
      </c>
      <c r="I58" s="43">
        <f>SUM(I50:I57)</f>
        <v>6501569</v>
      </c>
      <c r="J58" s="43"/>
      <c r="K58" s="43"/>
      <c r="L58" s="44">
        <f>SUM(L50:L57)</f>
        <v>513</v>
      </c>
      <c r="M58" s="43">
        <f>SUM(M50:M57)</f>
        <v>181120</v>
      </c>
      <c r="N58" s="44">
        <f>SUM(N50:N57)</f>
        <v>573</v>
      </c>
      <c r="O58" s="46">
        <f>SUM(O50:O57)</f>
        <v>613325</v>
      </c>
    </row>
    <row r="59" spans="2:15" s="27" customFormat="1" ht="24.75" customHeight="1">
      <c r="B59" s="67"/>
      <c r="C59" s="76"/>
      <c r="D59" s="77" t="s">
        <v>94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2:15" s="33" customFormat="1" ht="25.5" customHeight="1">
      <c r="B60" s="70"/>
      <c r="C60" s="71"/>
      <c r="D60" s="56" t="s">
        <v>95</v>
      </c>
      <c r="E60" s="4" t="s">
        <v>96</v>
      </c>
      <c r="F60" s="16">
        <f>G60+I60</f>
        <v>2150000</v>
      </c>
      <c r="G60" s="16">
        <v>1320000</v>
      </c>
      <c r="H60" s="41">
        <v>600</v>
      </c>
      <c r="I60" s="16">
        <v>830000</v>
      </c>
      <c r="J60" s="16"/>
      <c r="K60" s="16"/>
      <c r="L60" s="16"/>
      <c r="M60" s="16"/>
      <c r="N60" s="16"/>
      <c r="O60" s="56"/>
    </row>
    <row r="61" spans="2:15" s="33" customFormat="1" ht="16.5" customHeight="1">
      <c r="B61" s="70"/>
      <c r="C61" s="71"/>
      <c r="D61" s="56" t="s">
        <v>97</v>
      </c>
      <c r="E61" s="4" t="s">
        <v>98</v>
      </c>
      <c r="F61" s="16">
        <f>G61+I61</f>
        <v>1850000</v>
      </c>
      <c r="G61" s="16">
        <v>1020000</v>
      </c>
      <c r="H61" s="41">
        <v>600</v>
      </c>
      <c r="I61" s="16">
        <v>830000</v>
      </c>
      <c r="J61" s="16"/>
      <c r="K61" s="16"/>
      <c r="L61" s="16"/>
      <c r="M61" s="16"/>
      <c r="N61" s="16"/>
      <c r="O61" s="56"/>
    </row>
    <row r="62" spans="2:15" s="33" customFormat="1" ht="17.25" customHeight="1">
      <c r="B62" s="70"/>
      <c r="C62" s="71"/>
      <c r="D62" s="56" t="s">
        <v>99</v>
      </c>
      <c r="E62" s="4" t="s">
        <v>100</v>
      </c>
      <c r="F62" s="16">
        <f>G62+I62</f>
        <v>2700000</v>
      </c>
      <c r="G62" s="16">
        <v>1690463</v>
      </c>
      <c r="H62" s="41">
        <v>600</v>
      </c>
      <c r="I62" s="16">
        <v>1009537</v>
      </c>
      <c r="J62" s="16"/>
      <c r="K62" s="16"/>
      <c r="L62" s="16"/>
      <c r="M62" s="16"/>
      <c r="N62" s="16"/>
      <c r="O62" s="56"/>
    </row>
    <row r="63" spans="2:15" s="33" customFormat="1" ht="15.75" customHeight="1">
      <c r="B63" s="70"/>
      <c r="C63" s="71"/>
      <c r="D63" s="56" t="s">
        <v>101</v>
      </c>
      <c r="E63" s="4" t="s">
        <v>102</v>
      </c>
      <c r="F63" s="16">
        <f>G63+I63</f>
        <v>2039200</v>
      </c>
      <c r="G63" s="16">
        <v>1322867</v>
      </c>
      <c r="H63" s="41">
        <v>550</v>
      </c>
      <c r="I63" s="16">
        <v>716333</v>
      </c>
      <c r="J63" s="16"/>
      <c r="K63" s="16"/>
      <c r="L63" s="16"/>
      <c r="M63" s="16"/>
      <c r="N63" s="16"/>
      <c r="O63" s="56"/>
    </row>
    <row r="64" spans="2:15" s="33" customFormat="1" ht="16.5" customHeight="1">
      <c r="B64" s="70"/>
      <c r="C64" s="71"/>
      <c r="D64" s="56"/>
      <c r="E64" s="42" t="s">
        <v>24</v>
      </c>
      <c r="F64" s="73">
        <f>SUM(F60:F63)</f>
        <v>8739200</v>
      </c>
      <c r="G64" s="73">
        <f>SUM(G60:G63)</f>
        <v>5353330</v>
      </c>
      <c r="H64" s="74">
        <f>SUM(H60:H63)</f>
        <v>2350</v>
      </c>
      <c r="I64" s="73">
        <f>SUM(I60:I63)</f>
        <v>3385870</v>
      </c>
      <c r="J64" s="16"/>
      <c r="K64" s="16"/>
      <c r="L64" s="16"/>
      <c r="M64" s="16"/>
      <c r="N64" s="16"/>
      <c r="O64" s="56"/>
    </row>
    <row r="65" spans="2:15" s="27" customFormat="1" ht="22.5" customHeight="1">
      <c r="B65" s="67"/>
      <c r="C65" s="76"/>
      <c r="D65" s="77" t="s">
        <v>103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2:15" s="33" customFormat="1" ht="13.5" customHeight="1">
      <c r="B66" s="70"/>
      <c r="C66" s="71"/>
      <c r="D66" s="56" t="s">
        <v>104</v>
      </c>
      <c r="E66" s="4" t="s">
        <v>105</v>
      </c>
      <c r="F66" s="16">
        <f>G66+I66+O66</f>
        <v>1558700</v>
      </c>
      <c r="G66" s="16">
        <v>58500</v>
      </c>
      <c r="H66" s="41">
        <v>400</v>
      </c>
      <c r="I66" s="16">
        <v>941870</v>
      </c>
      <c r="J66" s="16"/>
      <c r="K66" s="16"/>
      <c r="L66" s="16"/>
      <c r="M66" s="16"/>
      <c r="N66" s="41">
        <v>378</v>
      </c>
      <c r="O66" s="56">
        <v>558330</v>
      </c>
    </row>
    <row r="67" spans="2:15" s="33" customFormat="1" ht="15" customHeight="1">
      <c r="B67" s="70"/>
      <c r="C67" s="71"/>
      <c r="D67" s="56" t="s">
        <v>106</v>
      </c>
      <c r="E67" s="4" t="s">
        <v>107</v>
      </c>
      <c r="F67" s="16">
        <f>G67+O67</f>
        <v>489242</v>
      </c>
      <c r="G67" s="16">
        <v>58500</v>
      </c>
      <c r="H67" s="41"/>
      <c r="I67" s="16"/>
      <c r="J67" s="16"/>
      <c r="K67" s="16"/>
      <c r="L67" s="16"/>
      <c r="M67" s="16"/>
      <c r="N67" s="41">
        <v>331</v>
      </c>
      <c r="O67" s="56">
        <v>430742</v>
      </c>
    </row>
    <row r="68" spans="2:15" s="33" customFormat="1" ht="15" customHeight="1">
      <c r="B68" s="70"/>
      <c r="C68" s="71"/>
      <c r="D68" s="56" t="s">
        <v>108</v>
      </c>
      <c r="E68" s="4" t="s">
        <v>109</v>
      </c>
      <c r="F68" s="16">
        <f>G68+I68+O68</f>
        <v>1480300</v>
      </c>
      <c r="G68" s="16">
        <v>210000</v>
      </c>
      <c r="H68" s="41">
        <v>400</v>
      </c>
      <c r="I68" s="16">
        <v>785500</v>
      </c>
      <c r="J68" s="16"/>
      <c r="K68" s="16"/>
      <c r="L68" s="16"/>
      <c r="M68" s="16"/>
      <c r="N68" s="41">
        <v>404</v>
      </c>
      <c r="O68" s="56">
        <v>484800</v>
      </c>
    </row>
    <row r="69" spans="2:15" s="33" customFormat="1" ht="17.25" customHeight="1">
      <c r="B69" s="70"/>
      <c r="C69" s="71"/>
      <c r="D69" s="56"/>
      <c r="E69" s="42" t="s">
        <v>24</v>
      </c>
      <c r="F69" s="73">
        <f>SUM(F66:F68)</f>
        <v>3528242</v>
      </c>
      <c r="G69" s="73">
        <f>SUM(G66:G68)</f>
        <v>327000</v>
      </c>
      <c r="H69" s="74">
        <f>SUM(H66:H68)</f>
        <v>800</v>
      </c>
      <c r="I69" s="73">
        <f>SUM(I66:I68)</f>
        <v>1727370</v>
      </c>
      <c r="J69" s="73"/>
      <c r="K69" s="73"/>
      <c r="L69" s="73"/>
      <c r="M69" s="73"/>
      <c r="N69" s="74">
        <f>SUM(N66:N68)</f>
        <v>1113</v>
      </c>
      <c r="O69" s="78">
        <f>SUM(O66:O68)</f>
        <v>1473872</v>
      </c>
    </row>
    <row r="70" spans="2:15" s="27" customFormat="1" ht="21.75" customHeight="1">
      <c r="B70" s="67"/>
      <c r="C70" s="68" t="s">
        <v>110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 s="47" customFormat="1" ht="14.25" customHeight="1">
      <c r="B71" s="48"/>
      <c r="C71" s="69">
        <v>144</v>
      </c>
      <c r="D71" s="56" t="s">
        <v>111</v>
      </c>
      <c r="E71" s="4" t="s">
        <v>112</v>
      </c>
      <c r="F71" s="57">
        <f>G71+I71+M71+O71</f>
        <v>2000720</v>
      </c>
      <c r="G71" s="57">
        <v>486964</v>
      </c>
      <c r="H71" s="58">
        <v>400</v>
      </c>
      <c r="I71" s="57">
        <v>809308</v>
      </c>
      <c r="J71" s="57"/>
      <c r="K71" s="57"/>
      <c r="L71" s="58">
        <v>94</v>
      </c>
      <c r="M71" s="57">
        <v>121434</v>
      </c>
      <c r="N71" s="58">
        <v>525</v>
      </c>
      <c r="O71" s="59">
        <v>583014</v>
      </c>
    </row>
    <row r="72" spans="2:15" s="47" customFormat="1" ht="16.5" customHeight="1">
      <c r="B72" s="48"/>
      <c r="C72" s="69"/>
      <c r="D72" s="56" t="s">
        <v>113</v>
      </c>
      <c r="E72" s="4" t="s">
        <v>114</v>
      </c>
      <c r="F72" s="57">
        <f aca="true" t="shared" si="0" ref="F72:F81">G72+I72+M72+O72</f>
        <v>985812</v>
      </c>
      <c r="G72" s="57">
        <v>142702</v>
      </c>
      <c r="H72" s="58">
        <v>398</v>
      </c>
      <c r="I72" s="57">
        <v>789338</v>
      </c>
      <c r="J72" s="57"/>
      <c r="K72" s="57"/>
      <c r="L72" s="58">
        <v>64</v>
      </c>
      <c r="M72" s="57">
        <v>53772</v>
      </c>
      <c r="N72" s="58"/>
      <c r="O72" s="59"/>
    </row>
    <row r="73" spans="2:15" s="47" customFormat="1" ht="12.75" customHeight="1">
      <c r="B73" s="48"/>
      <c r="C73" s="69"/>
      <c r="D73" s="56" t="s">
        <v>115</v>
      </c>
      <c r="E73" s="4" t="s">
        <v>116</v>
      </c>
      <c r="F73" s="57">
        <f>G73+I73+M73+O73</f>
        <v>2442776</v>
      </c>
      <c r="G73" s="57">
        <v>746966</v>
      </c>
      <c r="H73" s="58">
        <v>354</v>
      </c>
      <c r="I73" s="57">
        <v>632099</v>
      </c>
      <c r="J73" s="57"/>
      <c r="K73" s="57"/>
      <c r="L73" s="58">
        <v>62</v>
      </c>
      <c r="M73" s="57">
        <v>59366</v>
      </c>
      <c r="N73" s="58">
        <v>499</v>
      </c>
      <c r="O73" s="59">
        <v>1004345</v>
      </c>
    </row>
    <row r="74" spans="2:15" s="47" customFormat="1" ht="13.5" customHeight="1">
      <c r="B74" s="48"/>
      <c r="C74" s="69"/>
      <c r="D74" s="56" t="s">
        <v>117</v>
      </c>
      <c r="E74" s="4" t="s">
        <v>118</v>
      </c>
      <c r="F74" s="57">
        <f t="shared" si="0"/>
        <v>3400346</v>
      </c>
      <c r="G74" s="57">
        <v>1304261</v>
      </c>
      <c r="H74" s="58">
        <v>385</v>
      </c>
      <c r="I74" s="57">
        <v>635094</v>
      </c>
      <c r="J74" s="57"/>
      <c r="K74" s="57"/>
      <c r="L74" s="58">
        <v>372</v>
      </c>
      <c r="M74" s="57">
        <v>606677</v>
      </c>
      <c r="N74" s="58">
        <v>738</v>
      </c>
      <c r="O74" s="59">
        <v>854314</v>
      </c>
    </row>
    <row r="75" spans="2:15" s="47" customFormat="1" ht="15" customHeight="1">
      <c r="B75" s="48"/>
      <c r="C75" s="69"/>
      <c r="D75" s="56" t="s">
        <v>119</v>
      </c>
      <c r="E75" s="4" t="s">
        <v>120</v>
      </c>
      <c r="F75" s="57">
        <f t="shared" si="0"/>
        <v>3411154</v>
      </c>
      <c r="G75" s="57">
        <v>1312466</v>
      </c>
      <c r="H75" s="58">
        <v>395</v>
      </c>
      <c r="I75" s="57">
        <v>651590</v>
      </c>
      <c r="J75" s="57"/>
      <c r="K75" s="57"/>
      <c r="L75" s="58">
        <v>375</v>
      </c>
      <c r="M75" s="57">
        <v>607721</v>
      </c>
      <c r="N75" s="58">
        <v>738</v>
      </c>
      <c r="O75" s="59">
        <v>839377</v>
      </c>
    </row>
    <row r="76" spans="2:15" s="47" customFormat="1" ht="15.75" customHeight="1">
      <c r="B76" s="48"/>
      <c r="C76" s="69"/>
      <c r="D76" s="56" t="s">
        <v>121</v>
      </c>
      <c r="E76" s="4" t="s">
        <v>122</v>
      </c>
      <c r="F76" s="57">
        <f t="shared" si="0"/>
        <v>4286427</v>
      </c>
      <c r="G76" s="57">
        <v>2221030</v>
      </c>
      <c r="H76" s="58">
        <v>391</v>
      </c>
      <c r="I76" s="57">
        <v>644991</v>
      </c>
      <c r="J76" s="57"/>
      <c r="K76" s="57"/>
      <c r="L76" s="58">
        <v>373</v>
      </c>
      <c r="M76" s="57">
        <v>606677</v>
      </c>
      <c r="N76" s="58">
        <v>719</v>
      </c>
      <c r="O76" s="59">
        <v>813729</v>
      </c>
    </row>
    <row r="77" spans="2:15" s="47" customFormat="1" ht="15.75" customHeight="1">
      <c r="B77" s="48"/>
      <c r="C77" s="69"/>
      <c r="D77" s="56" t="s">
        <v>123</v>
      </c>
      <c r="E77" s="4" t="s">
        <v>124</v>
      </c>
      <c r="F77" s="57">
        <f t="shared" si="0"/>
        <v>993395</v>
      </c>
      <c r="G77" s="57">
        <v>42702</v>
      </c>
      <c r="H77" s="58">
        <v>300</v>
      </c>
      <c r="I77" s="57">
        <v>577677</v>
      </c>
      <c r="J77" s="57"/>
      <c r="K77" s="57"/>
      <c r="L77" s="58">
        <v>64</v>
      </c>
      <c r="M77" s="57">
        <v>53772</v>
      </c>
      <c r="N77" s="58">
        <v>319</v>
      </c>
      <c r="O77" s="59">
        <v>319244</v>
      </c>
    </row>
    <row r="78" spans="2:15" s="47" customFormat="1" ht="15.75" customHeight="1">
      <c r="B78" s="48"/>
      <c r="C78" s="69"/>
      <c r="D78" s="56" t="s">
        <v>125</v>
      </c>
      <c r="E78" s="4" t="s">
        <v>126</v>
      </c>
      <c r="F78" s="57">
        <f t="shared" si="0"/>
        <v>774715</v>
      </c>
      <c r="G78" s="57">
        <v>38820</v>
      </c>
      <c r="H78" s="58">
        <v>360</v>
      </c>
      <c r="I78" s="57">
        <v>525743</v>
      </c>
      <c r="J78" s="57"/>
      <c r="K78" s="57"/>
      <c r="L78" s="58">
        <v>67</v>
      </c>
      <c r="M78" s="57">
        <v>63844</v>
      </c>
      <c r="N78" s="58">
        <v>429</v>
      </c>
      <c r="O78" s="59">
        <v>146308</v>
      </c>
    </row>
    <row r="79" spans="2:15" s="47" customFormat="1" ht="15.75" customHeight="1">
      <c r="B79" s="48"/>
      <c r="C79" s="69"/>
      <c r="D79" s="56" t="s">
        <v>127</v>
      </c>
      <c r="E79" s="4" t="s">
        <v>128</v>
      </c>
      <c r="F79" s="57">
        <f t="shared" si="0"/>
        <v>3458670</v>
      </c>
      <c r="G79" s="57">
        <v>982980</v>
      </c>
      <c r="H79" s="58">
        <v>360</v>
      </c>
      <c r="I79" s="57">
        <v>502010</v>
      </c>
      <c r="J79" s="57"/>
      <c r="K79" s="57"/>
      <c r="L79" s="58">
        <v>60</v>
      </c>
      <c r="M79" s="57">
        <v>149140</v>
      </c>
      <c r="N79" s="58">
        <v>467</v>
      </c>
      <c r="O79" s="59">
        <v>1824540</v>
      </c>
    </row>
    <row r="80" spans="2:15" s="47" customFormat="1" ht="17.25" customHeight="1">
      <c r="B80" s="48"/>
      <c r="C80" s="69"/>
      <c r="D80" s="56" t="s">
        <v>129</v>
      </c>
      <c r="E80" s="4" t="s">
        <v>130</v>
      </c>
      <c r="F80" s="57">
        <f t="shared" si="0"/>
        <v>1950000</v>
      </c>
      <c r="G80" s="57">
        <v>402969</v>
      </c>
      <c r="H80" s="58">
        <v>522</v>
      </c>
      <c r="I80" s="57">
        <v>861087</v>
      </c>
      <c r="J80" s="57"/>
      <c r="K80" s="57"/>
      <c r="L80" s="58">
        <v>94</v>
      </c>
      <c r="M80" s="57">
        <v>152889</v>
      </c>
      <c r="N80" s="58">
        <v>471</v>
      </c>
      <c r="O80" s="59">
        <v>533055</v>
      </c>
    </row>
    <row r="81" spans="2:15" s="47" customFormat="1" ht="16.5" customHeight="1">
      <c r="B81" s="48"/>
      <c r="C81" s="69"/>
      <c r="D81" s="56" t="s">
        <v>131</v>
      </c>
      <c r="E81" s="4" t="s">
        <v>132</v>
      </c>
      <c r="F81" s="57">
        <f t="shared" si="0"/>
        <v>2513585</v>
      </c>
      <c r="G81" s="57">
        <v>1239625</v>
      </c>
      <c r="H81" s="58"/>
      <c r="I81" s="57"/>
      <c r="J81" s="57"/>
      <c r="K81" s="57"/>
      <c r="L81" s="58">
        <v>97</v>
      </c>
      <c r="M81" s="57">
        <v>56477</v>
      </c>
      <c r="N81" s="58">
        <v>3050</v>
      </c>
      <c r="O81" s="59">
        <v>1217483</v>
      </c>
    </row>
    <row r="82" spans="2:15" s="47" customFormat="1" ht="18.75" customHeight="1">
      <c r="B82" s="48"/>
      <c r="C82" s="69"/>
      <c r="D82" s="56"/>
      <c r="E82" s="42" t="s">
        <v>24</v>
      </c>
      <c r="F82" s="79">
        <f>SUM(F71:F81)</f>
        <v>26217600</v>
      </c>
      <c r="G82" s="79">
        <f>SUM(G71:G81)</f>
        <v>8921485</v>
      </c>
      <c r="H82" s="80">
        <f>SUM(H71:H81)</f>
        <v>3865</v>
      </c>
      <c r="I82" s="79">
        <f>SUM(I71:I81)</f>
        <v>6628937</v>
      </c>
      <c r="J82" s="79"/>
      <c r="K82" s="79"/>
      <c r="L82" s="80">
        <f>SUM(L71:L81)</f>
        <v>1722</v>
      </c>
      <c r="M82" s="79">
        <f>SUM(M71:M81)</f>
        <v>2531769</v>
      </c>
      <c r="N82" s="80">
        <f>SUM(N71:N81)</f>
        <v>7955</v>
      </c>
      <c r="O82" s="81">
        <f>SUM(O71:O81)</f>
        <v>8135409</v>
      </c>
    </row>
    <row r="83" spans="2:15" s="27" customFormat="1" ht="23.25" customHeight="1">
      <c r="B83" s="67"/>
      <c r="C83" s="76"/>
      <c r="D83" s="61" t="s">
        <v>133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2:15" s="33" customFormat="1" ht="25.5" customHeight="1">
      <c r="B84" s="70"/>
      <c r="C84" s="71"/>
      <c r="D84" s="52" t="s">
        <v>134</v>
      </c>
      <c r="E84" s="37" t="s">
        <v>135</v>
      </c>
      <c r="F84" s="82">
        <f>G84</f>
        <v>2902265</v>
      </c>
      <c r="G84" s="82">
        <v>2902265</v>
      </c>
      <c r="H84" s="39"/>
      <c r="I84" s="39"/>
      <c r="J84" s="83"/>
      <c r="K84" s="83"/>
      <c r="L84" s="83"/>
      <c r="M84" s="83"/>
      <c r="N84" s="83"/>
      <c r="O84" s="84"/>
    </row>
    <row r="85" spans="2:15" s="33" customFormat="1" ht="25.5" customHeight="1">
      <c r="B85" s="70"/>
      <c r="C85" s="71"/>
      <c r="D85" s="56" t="s">
        <v>136</v>
      </c>
      <c r="E85" s="4" t="s">
        <v>137</v>
      </c>
      <c r="F85" s="65">
        <f>G85+O85</f>
        <v>554480</v>
      </c>
      <c r="G85" s="65">
        <v>150443</v>
      </c>
      <c r="H85" s="41"/>
      <c r="I85" s="41"/>
      <c r="J85" s="85"/>
      <c r="K85" s="85"/>
      <c r="L85" s="85"/>
      <c r="M85" s="85"/>
      <c r="N85" s="41">
        <v>380</v>
      </c>
      <c r="O85" s="86">
        <v>404037</v>
      </c>
    </row>
    <row r="86" spans="2:15" s="33" customFormat="1" ht="25.5" customHeight="1">
      <c r="B86" s="70"/>
      <c r="C86" s="71"/>
      <c r="D86" s="56" t="s">
        <v>138</v>
      </c>
      <c r="E86" s="4" t="s">
        <v>139</v>
      </c>
      <c r="F86" s="65">
        <f>G86+I86+O86</f>
        <v>1554245</v>
      </c>
      <c r="G86" s="65">
        <v>814245</v>
      </c>
      <c r="H86" s="41">
        <v>602</v>
      </c>
      <c r="I86" s="41">
        <v>530000</v>
      </c>
      <c r="J86" s="85"/>
      <c r="K86" s="85"/>
      <c r="L86" s="85"/>
      <c r="M86" s="85"/>
      <c r="N86" s="41">
        <v>268</v>
      </c>
      <c r="O86" s="87">
        <v>210000</v>
      </c>
    </row>
    <row r="87" spans="2:15" s="33" customFormat="1" ht="25.5" customHeight="1">
      <c r="B87" s="70"/>
      <c r="C87" s="71"/>
      <c r="D87" s="56" t="s">
        <v>140</v>
      </c>
      <c r="E87" s="4" t="s">
        <v>141</v>
      </c>
      <c r="F87" s="65">
        <f aca="true" t="shared" si="1" ref="F87:F93">G87+I87+O87</f>
        <v>967106</v>
      </c>
      <c r="G87" s="65">
        <v>190000</v>
      </c>
      <c r="H87" s="41">
        <v>500</v>
      </c>
      <c r="I87" s="41">
        <v>597106</v>
      </c>
      <c r="J87" s="85"/>
      <c r="K87" s="85"/>
      <c r="L87" s="85"/>
      <c r="M87" s="85"/>
      <c r="N87" s="41">
        <v>221</v>
      </c>
      <c r="O87" s="87">
        <v>180000</v>
      </c>
    </row>
    <row r="88" spans="2:15" s="33" customFormat="1" ht="25.5" customHeight="1">
      <c r="B88" s="70"/>
      <c r="C88" s="71"/>
      <c r="D88" s="56" t="s">
        <v>142</v>
      </c>
      <c r="E88" s="4" t="s">
        <v>143</v>
      </c>
      <c r="F88" s="65">
        <f t="shared" si="1"/>
        <v>219169</v>
      </c>
      <c r="G88" s="65">
        <v>59169</v>
      </c>
      <c r="H88" s="41">
        <v>137</v>
      </c>
      <c r="I88" s="41">
        <v>110000</v>
      </c>
      <c r="J88" s="85"/>
      <c r="K88" s="85"/>
      <c r="L88" s="85"/>
      <c r="M88" s="85"/>
      <c r="N88" s="41">
        <v>112</v>
      </c>
      <c r="O88" s="87">
        <v>50000</v>
      </c>
    </row>
    <row r="89" spans="2:15" s="33" customFormat="1" ht="25.5" customHeight="1">
      <c r="B89" s="70"/>
      <c r="C89" s="71"/>
      <c r="D89" s="56" t="s">
        <v>144</v>
      </c>
      <c r="E89" s="4" t="s">
        <v>145</v>
      </c>
      <c r="F89" s="65">
        <f t="shared" si="1"/>
        <v>285000</v>
      </c>
      <c r="G89" s="65">
        <v>95000</v>
      </c>
      <c r="H89" s="41">
        <v>208</v>
      </c>
      <c r="I89" s="41">
        <v>140000</v>
      </c>
      <c r="J89" s="85"/>
      <c r="K89" s="85"/>
      <c r="L89" s="85"/>
      <c r="M89" s="85"/>
      <c r="N89" s="41">
        <v>195</v>
      </c>
      <c r="O89" s="87">
        <v>50000</v>
      </c>
    </row>
    <row r="90" spans="2:15" s="33" customFormat="1" ht="25.5" customHeight="1">
      <c r="B90" s="70"/>
      <c r="C90" s="71"/>
      <c r="D90" s="56" t="s">
        <v>146</v>
      </c>
      <c r="E90" s="4" t="s">
        <v>147</v>
      </c>
      <c r="F90" s="65">
        <f t="shared" si="1"/>
        <v>345000</v>
      </c>
      <c r="G90" s="65">
        <v>98000</v>
      </c>
      <c r="H90" s="41">
        <v>281</v>
      </c>
      <c r="I90" s="41">
        <v>182000</v>
      </c>
      <c r="J90" s="85"/>
      <c r="K90" s="85"/>
      <c r="L90" s="85"/>
      <c r="M90" s="85"/>
      <c r="N90" s="41">
        <v>206</v>
      </c>
      <c r="O90" s="87">
        <v>65000</v>
      </c>
    </row>
    <row r="91" spans="2:15" s="33" customFormat="1" ht="25.5" customHeight="1">
      <c r="B91" s="70"/>
      <c r="C91" s="71"/>
      <c r="D91" s="56" t="s">
        <v>148</v>
      </c>
      <c r="E91" s="4" t="s">
        <v>149</v>
      </c>
      <c r="F91" s="65">
        <f t="shared" si="1"/>
        <v>715567</v>
      </c>
      <c r="G91" s="65">
        <v>299567</v>
      </c>
      <c r="H91" s="41">
        <v>450</v>
      </c>
      <c r="I91" s="41">
        <v>286000</v>
      </c>
      <c r="J91" s="85"/>
      <c r="K91" s="85"/>
      <c r="L91" s="85"/>
      <c r="M91" s="85"/>
      <c r="N91" s="41">
        <v>243</v>
      </c>
      <c r="O91" s="87">
        <v>130000</v>
      </c>
    </row>
    <row r="92" spans="2:15" s="33" customFormat="1" ht="25.5" customHeight="1">
      <c r="B92" s="70"/>
      <c r="C92" s="71"/>
      <c r="D92" s="56" t="s">
        <v>150</v>
      </c>
      <c r="E92" s="4" t="s">
        <v>151</v>
      </c>
      <c r="F92" s="65">
        <f>G92+I92</f>
        <v>1295000</v>
      </c>
      <c r="G92" s="65">
        <v>765000</v>
      </c>
      <c r="H92" s="41">
        <v>1062</v>
      </c>
      <c r="I92" s="41">
        <v>530000</v>
      </c>
      <c r="J92" s="85"/>
      <c r="K92" s="85"/>
      <c r="L92" s="85"/>
      <c r="M92" s="85"/>
      <c r="N92" s="41"/>
      <c r="O92" s="87"/>
    </row>
    <row r="93" spans="2:15" s="33" customFormat="1" ht="25.5" customHeight="1">
      <c r="B93" s="70"/>
      <c r="C93" s="71"/>
      <c r="D93" s="56" t="s">
        <v>152</v>
      </c>
      <c r="E93" s="4" t="s">
        <v>153</v>
      </c>
      <c r="F93" s="65">
        <f t="shared" si="1"/>
        <v>1247107</v>
      </c>
      <c r="G93" s="65">
        <v>462107</v>
      </c>
      <c r="H93" s="41">
        <v>570</v>
      </c>
      <c r="I93" s="41">
        <v>570000</v>
      </c>
      <c r="J93" s="85"/>
      <c r="K93" s="85"/>
      <c r="L93" s="85"/>
      <c r="M93" s="85"/>
      <c r="N93" s="41">
        <v>272</v>
      </c>
      <c r="O93" s="87">
        <v>215000</v>
      </c>
    </row>
    <row r="94" spans="2:15" s="33" customFormat="1" ht="25.5" customHeight="1">
      <c r="B94" s="70"/>
      <c r="C94" s="71"/>
      <c r="D94" s="56" t="s">
        <v>154</v>
      </c>
      <c r="E94" s="4" t="s">
        <v>155</v>
      </c>
      <c r="F94" s="65">
        <f>G94+I94</f>
        <v>1405000</v>
      </c>
      <c r="G94" s="65">
        <v>1025000</v>
      </c>
      <c r="H94" s="41">
        <v>624</v>
      </c>
      <c r="I94" s="41">
        <v>380000</v>
      </c>
      <c r="J94" s="85"/>
      <c r="K94" s="85"/>
      <c r="L94" s="85"/>
      <c r="M94" s="85"/>
      <c r="N94" s="41"/>
      <c r="O94" s="87"/>
    </row>
    <row r="95" spans="2:15" s="33" customFormat="1" ht="25.5" customHeight="1">
      <c r="B95" s="70"/>
      <c r="C95" s="71"/>
      <c r="D95" s="56" t="s">
        <v>156</v>
      </c>
      <c r="E95" s="4" t="s">
        <v>157</v>
      </c>
      <c r="F95" s="65">
        <f>G95+I95+O95</f>
        <v>1075000</v>
      </c>
      <c r="G95" s="65">
        <v>350000</v>
      </c>
      <c r="H95" s="41">
        <v>450</v>
      </c>
      <c r="I95" s="41">
        <v>450000</v>
      </c>
      <c r="J95" s="85"/>
      <c r="K95" s="85"/>
      <c r="L95" s="85"/>
      <c r="M95" s="85"/>
      <c r="N95" s="41">
        <v>225</v>
      </c>
      <c r="O95" s="87">
        <v>275000</v>
      </c>
    </row>
    <row r="96" spans="2:15" s="33" customFormat="1" ht="25.5" customHeight="1">
      <c r="B96" s="70"/>
      <c r="C96" s="71"/>
      <c r="D96" s="56" t="s">
        <v>158</v>
      </c>
      <c r="E96" s="4" t="s">
        <v>159</v>
      </c>
      <c r="F96" s="65">
        <f>G96</f>
        <v>794938</v>
      </c>
      <c r="G96" s="65">
        <v>794938</v>
      </c>
      <c r="H96" s="41"/>
      <c r="I96" s="41"/>
      <c r="J96" s="85"/>
      <c r="K96" s="85"/>
      <c r="L96" s="85"/>
      <c r="M96" s="85"/>
      <c r="N96" s="41"/>
      <c r="O96" s="87"/>
    </row>
    <row r="97" spans="2:15" s="33" customFormat="1" ht="25.5" customHeight="1">
      <c r="B97" s="70"/>
      <c r="C97" s="71"/>
      <c r="D97" s="56" t="s">
        <v>160</v>
      </c>
      <c r="E97" s="4" t="s">
        <v>161</v>
      </c>
      <c r="F97" s="65">
        <f>G97</f>
        <v>794938</v>
      </c>
      <c r="G97" s="65">
        <v>794938</v>
      </c>
      <c r="H97" s="41"/>
      <c r="I97" s="41"/>
      <c r="J97" s="85"/>
      <c r="K97" s="85"/>
      <c r="L97" s="85"/>
      <c r="M97" s="85"/>
      <c r="N97" s="41"/>
      <c r="O97" s="87"/>
    </row>
    <row r="98" spans="2:15" s="33" customFormat="1" ht="25.5" customHeight="1">
      <c r="B98" s="70"/>
      <c r="C98" s="71"/>
      <c r="D98" s="56" t="s">
        <v>162</v>
      </c>
      <c r="E98" s="4" t="s">
        <v>163</v>
      </c>
      <c r="F98" s="65">
        <f>G98+I98</f>
        <v>2210114</v>
      </c>
      <c r="G98" s="65">
        <v>1405432</v>
      </c>
      <c r="H98" s="41">
        <v>882</v>
      </c>
      <c r="I98" s="41">
        <v>804682</v>
      </c>
      <c r="J98" s="85"/>
      <c r="K98" s="85"/>
      <c r="L98" s="85"/>
      <c r="M98" s="85"/>
      <c r="N98" s="41"/>
      <c r="O98" s="87"/>
    </row>
    <row r="99" spans="2:15" s="33" customFormat="1" ht="25.5" customHeight="1">
      <c r="B99" s="70"/>
      <c r="C99" s="71"/>
      <c r="D99" s="52"/>
      <c r="E99" s="88" t="s">
        <v>24</v>
      </c>
      <c r="F99" s="89">
        <f>SUM(F84:F98)</f>
        <v>16364929</v>
      </c>
      <c r="G99" s="89">
        <f>SUM(G84:G98)</f>
        <v>10206104</v>
      </c>
      <c r="H99" s="90">
        <f>SUM(H84:H98)</f>
        <v>5766</v>
      </c>
      <c r="I99" s="89">
        <f>SUM(I84:I98)</f>
        <v>4579788</v>
      </c>
      <c r="J99" s="82"/>
      <c r="K99" s="82"/>
      <c r="L99" s="82"/>
      <c r="M99" s="82"/>
      <c r="N99" s="90">
        <f>SUM(N84:N98)</f>
        <v>2122</v>
      </c>
      <c r="O99" s="46">
        <f>SUM(O84:O98)</f>
        <v>1579037</v>
      </c>
    </row>
    <row r="100" spans="2:15" s="27" customFormat="1" ht="26.25" customHeight="1">
      <c r="B100" s="67"/>
      <c r="C100" s="76"/>
      <c r="D100" s="77" t="s">
        <v>164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2:15" s="33" customFormat="1" ht="25.5" customHeight="1">
      <c r="B101" s="70"/>
      <c r="C101" s="71"/>
      <c r="D101" s="91" t="s">
        <v>165</v>
      </c>
      <c r="E101" s="92" t="s">
        <v>166</v>
      </c>
      <c r="F101" s="38">
        <f>G101+I101+M101</f>
        <v>1297461</v>
      </c>
      <c r="G101" s="38">
        <v>368500</v>
      </c>
      <c r="H101" s="39">
        <v>445</v>
      </c>
      <c r="I101" s="38">
        <v>903961</v>
      </c>
      <c r="J101" s="38"/>
      <c r="K101" s="38"/>
      <c r="L101" s="39">
        <v>75</v>
      </c>
      <c r="M101" s="38">
        <v>25000</v>
      </c>
      <c r="N101" s="40"/>
      <c r="O101" s="26"/>
    </row>
    <row r="102" spans="2:15" s="33" customFormat="1" ht="25.5" customHeight="1">
      <c r="B102" s="70"/>
      <c r="C102" s="93"/>
      <c r="D102" s="91" t="s">
        <v>167</v>
      </c>
      <c r="E102" s="94" t="s">
        <v>168</v>
      </c>
      <c r="F102" s="38">
        <f aca="true" t="shared" si="2" ref="F102:F111">G102+I102+M102</f>
        <v>2006385</v>
      </c>
      <c r="G102" s="16">
        <v>287000</v>
      </c>
      <c r="H102" s="41">
        <v>822</v>
      </c>
      <c r="I102" s="16">
        <v>1669385</v>
      </c>
      <c r="J102" s="16"/>
      <c r="K102" s="16"/>
      <c r="L102" s="41">
        <v>170</v>
      </c>
      <c r="M102" s="16">
        <v>50000</v>
      </c>
      <c r="N102" s="40"/>
      <c r="O102" s="26"/>
    </row>
    <row r="103" spans="2:15" s="33" customFormat="1" ht="25.5" customHeight="1">
      <c r="B103" s="70"/>
      <c r="C103" s="93"/>
      <c r="D103" s="91" t="s">
        <v>169</v>
      </c>
      <c r="E103" s="94" t="s">
        <v>170</v>
      </c>
      <c r="F103" s="38">
        <f t="shared" si="2"/>
        <v>1757115</v>
      </c>
      <c r="G103" s="16">
        <v>345000</v>
      </c>
      <c r="H103" s="41">
        <v>673</v>
      </c>
      <c r="I103" s="16">
        <v>1367115</v>
      </c>
      <c r="J103" s="16"/>
      <c r="K103" s="16"/>
      <c r="L103" s="41">
        <v>150</v>
      </c>
      <c r="M103" s="16">
        <v>45000</v>
      </c>
      <c r="N103" s="40"/>
      <c r="O103" s="26"/>
    </row>
    <row r="104" spans="2:15" s="33" customFormat="1" ht="25.5" customHeight="1">
      <c r="B104" s="70"/>
      <c r="C104" s="93"/>
      <c r="D104" s="91" t="s">
        <v>171</v>
      </c>
      <c r="E104" s="94" t="s">
        <v>172</v>
      </c>
      <c r="F104" s="38">
        <f t="shared" si="2"/>
        <v>596554</v>
      </c>
      <c r="G104" s="16">
        <v>165000</v>
      </c>
      <c r="H104" s="41">
        <v>202</v>
      </c>
      <c r="I104" s="16">
        <v>411554</v>
      </c>
      <c r="J104" s="16"/>
      <c r="K104" s="16"/>
      <c r="L104" s="41">
        <v>60</v>
      </c>
      <c r="M104" s="16">
        <v>20000</v>
      </c>
      <c r="N104" s="40"/>
      <c r="O104" s="26"/>
    </row>
    <row r="105" spans="2:15" s="33" customFormat="1" ht="25.5" customHeight="1">
      <c r="B105" s="70"/>
      <c r="C105" s="93"/>
      <c r="D105" s="91" t="s">
        <v>173</v>
      </c>
      <c r="E105" s="94" t="s">
        <v>174</v>
      </c>
      <c r="F105" s="38">
        <f t="shared" si="2"/>
        <v>3448231</v>
      </c>
      <c r="G105" s="16">
        <v>1195000</v>
      </c>
      <c r="H105" s="41">
        <v>1085</v>
      </c>
      <c r="I105" s="16">
        <v>2203231</v>
      </c>
      <c r="J105" s="16"/>
      <c r="K105" s="16"/>
      <c r="L105" s="41">
        <v>170</v>
      </c>
      <c r="M105" s="16">
        <v>50000</v>
      </c>
      <c r="N105" s="40"/>
      <c r="O105" s="26"/>
    </row>
    <row r="106" spans="2:15" s="33" customFormat="1" ht="25.5" customHeight="1">
      <c r="B106" s="70"/>
      <c r="C106" s="93"/>
      <c r="D106" s="91" t="s">
        <v>175</v>
      </c>
      <c r="E106" s="94" t="s">
        <v>176</v>
      </c>
      <c r="F106" s="38">
        <f t="shared" si="2"/>
        <v>1248848</v>
      </c>
      <c r="G106" s="16">
        <v>95000</v>
      </c>
      <c r="H106" s="41">
        <v>543</v>
      </c>
      <c r="I106" s="16">
        <v>1103848</v>
      </c>
      <c r="J106" s="16"/>
      <c r="K106" s="16"/>
      <c r="L106" s="41">
        <v>170</v>
      </c>
      <c r="M106" s="16">
        <v>50000</v>
      </c>
      <c r="N106" s="40"/>
      <c r="O106" s="26"/>
    </row>
    <row r="107" spans="2:15" s="33" customFormat="1" ht="25.5" customHeight="1">
      <c r="B107" s="70"/>
      <c r="C107" s="93"/>
      <c r="D107" s="91" t="s">
        <v>177</v>
      </c>
      <c r="E107" s="94" t="s">
        <v>178</v>
      </c>
      <c r="F107" s="38">
        <f t="shared" si="2"/>
        <v>2174659</v>
      </c>
      <c r="G107" s="16">
        <v>75000</v>
      </c>
      <c r="H107" s="41">
        <v>1010</v>
      </c>
      <c r="I107" s="16">
        <v>2049659</v>
      </c>
      <c r="J107" s="16"/>
      <c r="K107" s="16"/>
      <c r="L107" s="41">
        <v>170</v>
      </c>
      <c r="M107" s="16">
        <v>50000</v>
      </c>
      <c r="N107" s="40"/>
      <c r="O107" s="26"/>
    </row>
    <row r="108" spans="2:15" s="33" customFormat="1" ht="25.5" customHeight="1">
      <c r="B108" s="70"/>
      <c r="C108" s="93"/>
      <c r="D108" s="91" t="s">
        <v>179</v>
      </c>
      <c r="E108" s="94" t="s">
        <v>180</v>
      </c>
      <c r="F108" s="38">
        <f t="shared" si="2"/>
        <v>1961817</v>
      </c>
      <c r="G108" s="16">
        <v>253000</v>
      </c>
      <c r="H108" s="41">
        <v>670</v>
      </c>
      <c r="I108" s="16">
        <v>1668817</v>
      </c>
      <c r="J108" s="16"/>
      <c r="K108" s="16"/>
      <c r="L108" s="41">
        <v>126</v>
      </c>
      <c r="M108" s="16">
        <v>40000</v>
      </c>
      <c r="N108" s="40"/>
      <c r="O108" s="26"/>
    </row>
    <row r="109" spans="2:15" s="33" customFormat="1" ht="25.5" customHeight="1">
      <c r="B109" s="70"/>
      <c r="C109" s="93"/>
      <c r="D109" s="91" t="s">
        <v>181</v>
      </c>
      <c r="E109" s="94" t="s">
        <v>182</v>
      </c>
      <c r="F109" s="38">
        <f t="shared" si="2"/>
        <v>1728376</v>
      </c>
      <c r="G109" s="16">
        <v>75000</v>
      </c>
      <c r="H109" s="41">
        <v>670</v>
      </c>
      <c r="I109" s="16">
        <v>1613376</v>
      </c>
      <c r="J109" s="16"/>
      <c r="K109" s="16"/>
      <c r="L109" s="41">
        <v>126</v>
      </c>
      <c r="M109" s="16">
        <v>40000</v>
      </c>
      <c r="N109" s="40"/>
      <c r="O109" s="26"/>
    </row>
    <row r="110" spans="2:15" s="33" customFormat="1" ht="25.5" customHeight="1">
      <c r="B110" s="70"/>
      <c r="C110" s="93"/>
      <c r="D110" s="91" t="s">
        <v>183</v>
      </c>
      <c r="E110" s="94" t="s">
        <v>184</v>
      </c>
      <c r="F110" s="38">
        <f t="shared" si="2"/>
        <v>2914684</v>
      </c>
      <c r="G110" s="16">
        <v>425000</v>
      </c>
      <c r="H110" s="41">
        <v>900</v>
      </c>
      <c r="I110" s="16">
        <v>2439684</v>
      </c>
      <c r="J110" s="16"/>
      <c r="K110" s="16"/>
      <c r="L110" s="41">
        <v>170</v>
      </c>
      <c r="M110" s="16">
        <v>50000</v>
      </c>
      <c r="N110" s="40"/>
      <c r="O110" s="26"/>
    </row>
    <row r="111" spans="2:15" s="33" customFormat="1" ht="25.5" customHeight="1">
      <c r="B111" s="70"/>
      <c r="C111" s="93"/>
      <c r="D111" s="91" t="s">
        <v>185</v>
      </c>
      <c r="E111" s="94" t="s">
        <v>186</v>
      </c>
      <c r="F111" s="38">
        <f t="shared" si="2"/>
        <v>1839950</v>
      </c>
      <c r="G111" s="16">
        <v>256745</v>
      </c>
      <c r="H111" s="41">
        <v>600</v>
      </c>
      <c r="I111" s="16">
        <v>1543205</v>
      </c>
      <c r="J111" s="16"/>
      <c r="K111" s="16"/>
      <c r="L111" s="41">
        <v>126</v>
      </c>
      <c r="M111" s="16">
        <v>40000</v>
      </c>
      <c r="N111" s="40"/>
      <c r="O111" s="26"/>
    </row>
    <row r="112" spans="2:15" s="33" customFormat="1" ht="25.5" customHeight="1">
      <c r="B112" s="70"/>
      <c r="C112" s="93"/>
      <c r="D112" s="95"/>
      <c r="E112" s="96" t="s">
        <v>24</v>
      </c>
      <c r="F112" s="97">
        <f>SUM(F101:F111)</f>
        <v>20974080</v>
      </c>
      <c r="G112" s="97">
        <f>SUM(G101:G111)</f>
        <v>3540245</v>
      </c>
      <c r="H112" s="98">
        <f>SUM(H101:H111)</f>
        <v>7620</v>
      </c>
      <c r="I112" s="97">
        <f>SUM(I101:I111)</f>
        <v>16973835</v>
      </c>
      <c r="J112" s="97"/>
      <c r="K112" s="97"/>
      <c r="L112" s="98">
        <f>SUM(L101:L111)</f>
        <v>1513</v>
      </c>
      <c r="M112" s="97">
        <f>SUM(M101:M111)</f>
        <v>460000</v>
      </c>
      <c r="N112" s="99"/>
      <c r="O112" s="99"/>
    </row>
    <row r="113" spans="2:15" s="27" customFormat="1" ht="23.25" customHeight="1">
      <c r="B113" s="67"/>
      <c r="C113" s="100"/>
      <c r="D113" s="61" t="s">
        <v>187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2:15" s="33" customFormat="1" ht="25.5" customHeight="1">
      <c r="B114" s="70"/>
      <c r="C114" s="93"/>
      <c r="D114" s="25" t="s">
        <v>188</v>
      </c>
      <c r="E114" s="92" t="s">
        <v>189</v>
      </c>
      <c r="F114" s="53">
        <f>G114+I114</f>
        <v>1423954</v>
      </c>
      <c r="G114" s="53">
        <v>605391</v>
      </c>
      <c r="H114" s="54">
        <v>375</v>
      </c>
      <c r="I114" s="53">
        <v>818563</v>
      </c>
      <c r="J114" s="53"/>
      <c r="K114" s="53"/>
      <c r="L114" s="53"/>
      <c r="M114" s="53"/>
      <c r="N114" s="53"/>
      <c r="O114" s="63"/>
    </row>
    <row r="115" spans="2:15" s="33" customFormat="1" ht="25.5" customHeight="1">
      <c r="B115" s="70"/>
      <c r="C115" s="93"/>
      <c r="D115" s="101" t="s">
        <v>190</v>
      </c>
      <c r="E115" s="94" t="s">
        <v>191</v>
      </c>
      <c r="F115" s="53">
        <f>G115+I115</f>
        <v>859985</v>
      </c>
      <c r="G115" s="57">
        <v>402542</v>
      </c>
      <c r="H115" s="58">
        <v>218</v>
      </c>
      <c r="I115" s="57">
        <v>457443</v>
      </c>
      <c r="J115" s="57"/>
      <c r="K115" s="57"/>
      <c r="L115" s="57"/>
      <c r="M115" s="57"/>
      <c r="N115" s="57"/>
      <c r="O115" s="63"/>
    </row>
    <row r="116" spans="2:15" s="33" customFormat="1" ht="25.5" customHeight="1">
      <c r="B116" s="70"/>
      <c r="C116" s="93"/>
      <c r="D116" s="25" t="s">
        <v>192</v>
      </c>
      <c r="E116" s="94" t="s">
        <v>193</v>
      </c>
      <c r="F116" s="53">
        <f>G116+I116</f>
        <v>1162951</v>
      </c>
      <c r="G116" s="57">
        <v>243702</v>
      </c>
      <c r="H116" s="58">
        <v>477</v>
      </c>
      <c r="I116" s="57">
        <v>919249</v>
      </c>
      <c r="J116" s="57"/>
      <c r="K116" s="57"/>
      <c r="L116" s="57"/>
      <c r="M116" s="57"/>
      <c r="N116" s="57"/>
      <c r="O116" s="63"/>
    </row>
    <row r="117" spans="2:15" s="33" customFormat="1" ht="25.5" customHeight="1">
      <c r="B117" s="70"/>
      <c r="C117" s="93"/>
      <c r="D117" s="101" t="s">
        <v>194</v>
      </c>
      <c r="E117" s="94" t="s">
        <v>195</v>
      </c>
      <c r="F117" s="53">
        <f>G117+I117</f>
        <v>1343614</v>
      </c>
      <c r="G117" s="57">
        <v>298971</v>
      </c>
      <c r="H117" s="58">
        <v>603</v>
      </c>
      <c r="I117" s="57">
        <v>1044643</v>
      </c>
      <c r="J117" s="57"/>
      <c r="K117" s="57"/>
      <c r="L117" s="57"/>
      <c r="M117" s="57"/>
      <c r="N117" s="57"/>
      <c r="O117" s="63"/>
    </row>
    <row r="118" spans="2:15" s="33" customFormat="1" ht="25.5" customHeight="1">
      <c r="B118" s="70"/>
      <c r="C118" s="93"/>
      <c r="D118" s="25" t="s">
        <v>196</v>
      </c>
      <c r="E118" s="94" t="s">
        <v>197</v>
      </c>
      <c r="F118" s="53">
        <f>G118+I118</f>
        <v>1930280</v>
      </c>
      <c r="G118" s="57">
        <v>461892</v>
      </c>
      <c r="H118" s="58">
        <v>785</v>
      </c>
      <c r="I118" s="57">
        <v>1468388</v>
      </c>
      <c r="J118" s="57"/>
      <c r="K118" s="57"/>
      <c r="L118" s="57"/>
      <c r="M118" s="57"/>
      <c r="N118" s="57"/>
      <c r="O118" s="63"/>
    </row>
    <row r="119" spans="2:15" s="33" customFormat="1" ht="25.5" customHeight="1">
      <c r="B119" s="70"/>
      <c r="C119" s="93"/>
      <c r="D119" s="25"/>
      <c r="E119" s="102" t="s">
        <v>24</v>
      </c>
      <c r="F119" s="43">
        <f>SUM(F114:F118)</f>
        <v>6720784</v>
      </c>
      <c r="G119" s="43">
        <f>SUM(G114:G118)</f>
        <v>2012498</v>
      </c>
      <c r="H119" s="44">
        <f>SUM(H114:H118)</f>
        <v>2458</v>
      </c>
      <c r="I119" s="43">
        <f>SUM(I114:I118)</f>
        <v>4708286</v>
      </c>
      <c r="J119" s="103"/>
      <c r="K119" s="103"/>
      <c r="L119" s="103"/>
      <c r="M119" s="103"/>
      <c r="N119" s="103"/>
      <c r="O119" s="104"/>
    </row>
    <row r="120" spans="2:15" s="27" customFormat="1" ht="22.5" customHeight="1">
      <c r="B120" s="67"/>
      <c r="C120" s="100"/>
      <c r="D120" s="77" t="s">
        <v>198</v>
      </c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2:15" s="33" customFormat="1" ht="25.5" customHeight="1">
      <c r="B121" s="70"/>
      <c r="C121" s="93"/>
      <c r="D121" s="91" t="s">
        <v>199</v>
      </c>
      <c r="E121" s="94" t="s">
        <v>200</v>
      </c>
      <c r="F121" s="105">
        <f>G121+I121+O121</f>
        <v>3763200</v>
      </c>
      <c r="G121" s="105">
        <v>1365800</v>
      </c>
      <c r="H121" s="106">
        <v>900</v>
      </c>
      <c r="I121" s="105">
        <v>1759400</v>
      </c>
      <c r="J121" s="105"/>
      <c r="K121" s="105"/>
      <c r="L121" s="105"/>
      <c r="M121" s="105"/>
      <c r="N121" s="107">
        <v>736</v>
      </c>
      <c r="O121" s="93">
        <v>638000</v>
      </c>
    </row>
    <row r="122" spans="2:15" s="33" customFormat="1" ht="25.5" customHeight="1">
      <c r="B122" s="70"/>
      <c r="C122" s="93"/>
      <c r="D122" s="91" t="s">
        <v>201</v>
      </c>
      <c r="E122" s="94" t="s">
        <v>202</v>
      </c>
      <c r="F122" s="105">
        <f>G122+I122</f>
        <v>1573600</v>
      </c>
      <c r="G122" s="105">
        <v>644000</v>
      </c>
      <c r="H122" s="106">
        <v>400</v>
      </c>
      <c r="I122" s="105">
        <v>929600</v>
      </c>
      <c r="J122" s="105"/>
      <c r="K122" s="105"/>
      <c r="L122" s="106"/>
      <c r="M122" s="105"/>
      <c r="N122" s="107"/>
      <c r="O122" s="93"/>
    </row>
    <row r="123" spans="2:15" s="33" customFormat="1" ht="25.5" customHeight="1">
      <c r="B123" s="70"/>
      <c r="C123" s="93"/>
      <c r="D123" s="91" t="s">
        <v>203</v>
      </c>
      <c r="E123" s="94" t="s">
        <v>204</v>
      </c>
      <c r="F123" s="105">
        <f>G123+I123+M123</f>
        <v>2608200</v>
      </c>
      <c r="G123" s="105">
        <v>1133400</v>
      </c>
      <c r="H123" s="106">
        <v>762</v>
      </c>
      <c r="I123" s="105">
        <v>1362800</v>
      </c>
      <c r="J123" s="105"/>
      <c r="K123" s="105"/>
      <c r="L123" s="106">
        <v>108</v>
      </c>
      <c r="M123" s="105">
        <v>112000</v>
      </c>
      <c r="N123" s="107"/>
      <c r="O123" s="93"/>
    </row>
    <row r="124" spans="2:15" s="33" customFormat="1" ht="25.5" customHeight="1">
      <c r="B124" s="70"/>
      <c r="C124" s="93"/>
      <c r="D124" s="108" t="s">
        <v>205</v>
      </c>
      <c r="E124" s="94" t="s">
        <v>206</v>
      </c>
      <c r="F124" s="105">
        <f>G124+I124+O124</f>
        <v>2684400</v>
      </c>
      <c r="G124" s="105">
        <v>802200</v>
      </c>
      <c r="H124" s="106">
        <v>597</v>
      </c>
      <c r="I124" s="105">
        <v>955200</v>
      </c>
      <c r="J124" s="105"/>
      <c r="K124" s="105"/>
      <c r="L124" s="106"/>
      <c r="M124" s="105"/>
      <c r="N124" s="107">
        <v>1074</v>
      </c>
      <c r="O124" s="109">
        <v>927000</v>
      </c>
    </row>
    <row r="125" spans="2:15" s="33" customFormat="1" ht="25.5" customHeight="1">
      <c r="B125" s="70"/>
      <c r="C125" s="93"/>
      <c r="D125" s="91" t="s">
        <v>207</v>
      </c>
      <c r="E125" s="94" t="s">
        <v>208</v>
      </c>
      <c r="F125" s="105">
        <f>G125+I125</f>
        <v>1235400</v>
      </c>
      <c r="G125" s="105">
        <v>669000</v>
      </c>
      <c r="H125" s="106">
        <v>300</v>
      </c>
      <c r="I125" s="105">
        <v>566400</v>
      </c>
      <c r="J125" s="105"/>
      <c r="K125" s="105"/>
      <c r="L125" s="106"/>
      <c r="M125" s="105"/>
      <c r="N125" s="107"/>
      <c r="O125" s="93"/>
    </row>
    <row r="126" spans="2:15" s="33" customFormat="1" ht="25.5" customHeight="1">
      <c r="B126" s="70"/>
      <c r="C126" s="93"/>
      <c r="D126" s="108" t="s">
        <v>209</v>
      </c>
      <c r="E126" s="94" t="s">
        <v>210</v>
      </c>
      <c r="F126" s="105">
        <f>G126+I126</f>
        <v>2090100</v>
      </c>
      <c r="G126" s="105">
        <v>1076000</v>
      </c>
      <c r="H126" s="106">
        <v>635</v>
      </c>
      <c r="I126" s="105">
        <v>1014100</v>
      </c>
      <c r="J126" s="105"/>
      <c r="K126" s="105"/>
      <c r="L126" s="106"/>
      <c r="M126" s="105"/>
      <c r="N126" s="107"/>
      <c r="O126" s="109"/>
    </row>
    <row r="127" spans="2:15" s="33" customFormat="1" ht="25.5" customHeight="1">
      <c r="B127" s="70"/>
      <c r="C127" s="93"/>
      <c r="D127" s="91" t="s">
        <v>211</v>
      </c>
      <c r="E127" s="94" t="s">
        <v>212</v>
      </c>
      <c r="F127" s="105">
        <f>G127+I127</f>
        <v>2120300</v>
      </c>
      <c r="G127" s="105">
        <v>1027000</v>
      </c>
      <c r="H127" s="106">
        <v>632</v>
      </c>
      <c r="I127" s="105">
        <v>1093300</v>
      </c>
      <c r="J127" s="105"/>
      <c r="K127" s="105"/>
      <c r="L127" s="106"/>
      <c r="M127" s="105"/>
      <c r="N127" s="107"/>
      <c r="O127" s="93"/>
    </row>
    <row r="128" spans="2:15" s="33" customFormat="1" ht="25.5" customHeight="1">
      <c r="B128" s="70"/>
      <c r="C128" s="93"/>
      <c r="D128" s="108" t="s">
        <v>213</v>
      </c>
      <c r="E128" s="94" t="s">
        <v>214</v>
      </c>
      <c r="F128" s="105">
        <f>G128+I128</f>
        <v>1766760</v>
      </c>
      <c r="G128" s="105">
        <v>884360</v>
      </c>
      <c r="H128" s="106">
        <v>514</v>
      </c>
      <c r="I128" s="105">
        <v>882400</v>
      </c>
      <c r="J128" s="105"/>
      <c r="K128" s="105"/>
      <c r="L128" s="106"/>
      <c r="M128" s="105"/>
      <c r="N128" s="107"/>
      <c r="O128" s="109"/>
    </row>
    <row r="129" spans="2:15" s="33" customFormat="1" ht="25.5" customHeight="1">
      <c r="B129" s="70"/>
      <c r="C129" s="93"/>
      <c r="D129" s="91" t="s">
        <v>215</v>
      </c>
      <c r="E129" s="94" t="s">
        <v>216</v>
      </c>
      <c r="F129" s="105">
        <f>G129+I129+M129+O129</f>
        <v>2258200</v>
      </c>
      <c r="G129" s="105">
        <v>718000</v>
      </c>
      <c r="H129" s="58">
        <v>889</v>
      </c>
      <c r="I129" s="105">
        <v>1028000</v>
      </c>
      <c r="J129" s="105"/>
      <c r="K129" s="105"/>
      <c r="L129" s="106">
        <v>180</v>
      </c>
      <c r="M129" s="105">
        <v>195000</v>
      </c>
      <c r="N129" s="107">
        <v>730</v>
      </c>
      <c r="O129" s="93">
        <v>317200</v>
      </c>
    </row>
    <row r="130" spans="2:15" s="33" customFormat="1" ht="25.5" customHeight="1">
      <c r="B130" s="70"/>
      <c r="C130" s="110"/>
      <c r="D130" s="95"/>
      <c r="E130" s="96" t="s">
        <v>217</v>
      </c>
      <c r="F130" s="97">
        <f>SUM(F121:F129)</f>
        <v>20100160</v>
      </c>
      <c r="G130" s="97">
        <f>SUM(G121:G129)</f>
        <v>8319760</v>
      </c>
      <c r="H130" s="98">
        <f>SUM(H121:H129)</f>
        <v>5629</v>
      </c>
      <c r="I130" s="97">
        <f>SUM(I121:I129)</f>
        <v>9591200</v>
      </c>
      <c r="J130" s="98"/>
      <c r="K130" s="98"/>
      <c r="L130" s="98">
        <f>SUM(L121:L129)</f>
        <v>288</v>
      </c>
      <c r="M130" s="97">
        <f>SUM(M121:M129)</f>
        <v>307000</v>
      </c>
      <c r="N130" s="98">
        <f>SUM(N121:N129)</f>
        <v>2540</v>
      </c>
      <c r="O130" s="78">
        <f>SUM(O121:O129)</f>
        <v>1882200</v>
      </c>
    </row>
    <row r="131" spans="2:15" s="33" customFormat="1" ht="20.25" customHeight="1">
      <c r="B131" s="70"/>
      <c r="C131" s="61" t="s">
        <v>218</v>
      </c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2:15" s="47" customFormat="1" ht="25.5" customHeight="1">
      <c r="B132" s="48"/>
      <c r="C132" s="111">
        <v>379</v>
      </c>
      <c r="D132" s="25" t="s">
        <v>219</v>
      </c>
      <c r="E132" s="92" t="s">
        <v>220</v>
      </c>
      <c r="F132" s="53">
        <f>G132+I132+M132</f>
        <v>733025</v>
      </c>
      <c r="G132" s="53">
        <v>340454</v>
      </c>
      <c r="H132" s="54">
        <v>258</v>
      </c>
      <c r="I132" s="53">
        <v>349071</v>
      </c>
      <c r="J132" s="54"/>
      <c r="K132" s="54"/>
      <c r="L132" s="54">
        <v>58</v>
      </c>
      <c r="M132" s="53">
        <v>43500</v>
      </c>
      <c r="N132" s="112"/>
      <c r="O132" s="63"/>
    </row>
    <row r="133" spans="2:15" s="47" customFormat="1" ht="25.5" customHeight="1">
      <c r="B133" s="48"/>
      <c r="C133" s="63">
        <v>380</v>
      </c>
      <c r="D133" s="101" t="s">
        <v>221</v>
      </c>
      <c r="E133" s="94" t="s">
        <v>222</v>
      </c>
      <c r="F133" s="57">
        <f>G133</f>
        <v>1888735</v>
      </c>
      <c r="G133" s="57">
        <v>1888735</v>
      </c>
      <c r="H133" s="58"/>
      <c r="I133" s="57"/>
      <c r="J133" s="58"/>
      <c r="K133" s="58"/>
      <c r="L133" s="58"/>
      <c r="M133" s="58"/>
      <c r="N133" s="113"/>
      <c r="O133" s="114"/>
    </row>
    <row r="134" spans="2:15" s="47" customFormat="1" ht="25.5" customHeight="1">
      <c r="B134" s="48"/>
      <c r="C134" s="63">
        <v>381</v>
      </c>
      <c r="D134" s="25" t="s">
        <v>223</v>
      </c>
      <c r="E134" s="94" t="s">
        <v>224</v>
      </c>
      <c r="F134" s="57">
        <f>G134+I134</f>
        <v>2678483</v>
      </c>
      <c r="G134" s="57">
        <v>1574023</v>
      </c>
      <c r="H134" s="58">
        <v>586</v>
      </c>
      <c r="I134" s="57">
        <v>1104460</v>
      </c>
      <c r="J134" s="58"/>
      <c r="K134" s="58"/>
      <c r="L134" s="58"/>
      <c r="M134" s="58"/>
      <c r="N134" s="113"/>
      <c r="O134" s="63"/>
    </row>
    <row r="135" spans="2:15" s="47" customFormat="1" ht="25.5" customHeight="1">
      <c r="B135" s="48"/>
      <c r="C135" s="63">
        <v>382</v>
      </c>
      <c r="D135" s="101" t="s">
        <v>225</v>
      </c>
      <c r="E135" s="94" t="s">
        <v>226</v>
      </c>
      <c r="F135" s="57">
        <f>G135+I135+O135</f>
        <v>2565035</v>
      </c>
      <c r="G135" s="57">
        <v>1831919</v>
      </c>
      <c r="H135" s="58">
        <v>490.8</v>
      </c>
      <c r="I135" s="57">
        <v>439292</v>
      </c>
      <c r="J135" s="58"/>
      <c r="K135" s="58"/>
      <c r="L135" s="58"/>
      <c r="M135" s="58"/>
      <c r="N135" s="113">
        <v>464</v>
      </c>
      <c r="O135" s="63">
        <v>293824</v>
      </c>
    </row>
    <row r="136" spans="2:15" s="33" customFormat="1" ht="25.5" customHeight="1">
      <c r="B136" s="70"/>
      <c r="C136" s="93"/>
      <c r="D136" s="115"/>
      <c r="E136" s="102" t="s">
        <v>217</v>
      </c>
      <c r="F136" s="79">
        <f>SUM(F132:F135)</f>
        <v>7865278</v>
      </c>
      <c r="G136" s="79">
        <f>SUM(G132:G135)</f>
        <v>5635131</v>
      </c>
      <c r="H136" s="80">
        <f>SUM(H132:H135)</f>
        <v>1334.8</v>
      </c>
      <c r="I136" s="79">
        <f>SUM(I132:I135)</f>
        <v>1892823</v>
      </c>
      <c r="J136" s="79"/>
      <c r="K136" s="79"/>
      <c r="L136" s="80">
        <f>SUM(L132:L135)</f>
        <v>58</v>
      </c>
      <c r="M136" s="79">
        <f>SUM(M132:M135)</f>
        <v>43500</v>
      </c>
      <c r="N136" s="80">
        <f>SUM(N132:N135)</f>
        <v>464</v>
      </c>
      <c r="O136" s="81">
        <f>SUM(O132:O135)</f>
        <v>293824</v>
      </c>
    </row>
    <row r="137" spans="1:16" ht="25.5" customHeight="1">
      <c r="A137" s="33"/>
      <c r="B137" s="116"/>
      <c r="C137" s="26"/>
      <c r="D137" s="25"/>
      <c r="E137" s="42" t="s">
        <v>227</v>
      </c>
      <c r="F137" s="43">
        <f>F13+F19+F24+F30+F36+F39+F48+F58+F64+F69+F82+F99+F112+F119+F130+F136</f>
        <v>165197202</v>
      </c>
      <c r="G137" s="43">
        <f>G13+G19+G24+G30+G36+G39+G48+G58+G64+G69+G82+G99+G112+G119+G130+G136</f>
        <v>65030897</v>
      </c>
      <c r="H137" s="44">
        <f>H13+H19+H24+H30+H36+H39+H48+H58+H64+H69+H82+H99+H112+H119+H130+H136</f>
        <v>49613.5</v>
      </c>
      <c r="I137" s="43">
        <f>I13+I19+I24+I30+I36+I39+I48+I58+I64+I69+I82+I99+I112+I119+I130+I136</f>
        <v>77408787</v>
      </c>
      <c r="J137" s="43"/>
      <c r="K137" s="43"/>
      <c r="L137" s="44">
        <f>L13+L19+L24+L30+L36+L39+L48+L58+L64+L69+L82+L99+L112+L119+L130+L136</f>
        <v>7743.2</v>
      </c>
      <c r="M137" s="43">
        <f>M13+M19+M24+M30+M36+M39+M48+M58+M64+M69+M82+M99+M112+M119+M130+M136</f>
        <v>4177831</v>
      </c>
      <c r="N137" s="44">
        <f>N13+N19+N24+N30+N36+N39+N48+N58+N64+N69+N82+N99+N112+N119+N130+N136</f>
        <v>17249</v>
      </c>
      <c r="O137" s="46">
        <f>O13+O19+O24+O30+O36+O39+O48+O58+O64+O69+O82+O99+O112+O119+O130+O136</f>
        <v>18579687</v>
      </c>
      <c r="P137" s="117"/>
    </row>
    <row r="138" ht="17.25">
      <c r="E138" s="7"/>
    </row>
    <row r="139" spans="5:7" ht="17.25">
      <c r="E139" s="7"/>
      <c r="G139" s="118"/>
    </row>
    <row r="140" spans="4:15" ht="18.75" customHeight="1">
      <c r="D140" s="3" t="s">
        <v>228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ht="17.25">
      <c r="E141" s="7"/>
    </row>
    <row r="142" ht="17.25">
      <c r="E142" s="7"/>
    </row>
    <row r="143" ht="17.25">
      <c r="E143" s="7"/>
    </row>
    <row r="144" ht="17.25">
      <c r="E144" s="7"/>
    </row>
    <row r="145" ht="17.25">
      <c r="E145" s="7"/>
    </row>
    <row r="146" ht="17.25">
      <c r="E146" s="7"/>
    </row>
    <row r="147" ht="17.25">
      <c r="E147" s="7"/>
    </row>
    <row r="148" ht="17.25">
      <c r="E148" s="7"/>
    </row>
    <row r="149" ht="17.25">
      <c r="E149" s="7"/>
    </row>
    <row r="150" ht="17.25">
      <c r="E150" s="7"/>
    </row>
    <row r="151" ht="17.25">
      <c r="E151" s="7"/>
    </row>
    <row r="152" ht="17.25">
      <c r="E152" s="7"/>
    </row>
    <row r="153" ht="17.25">
      <c r="E153" s="7"/>
    </row>
    <row r="154" ht="17.25">
      <c r="E154" s="7"/>
    </row>
    <row r="155" ht="17.25">
      <c r="E155" s="7"/>
    </row>
    <row r="156" ht="17.25">
      <c r="E156" s="7"/>
    </row>
    <row r="157" ht="17.25">
      <c r="E157" s="7"/>
    </row>
    <row r="158" ht="17.25">
      <c r="E158" s="7"/>
    </row>
    <row r="159" ht="17.25">
      <c r="E159" s="7"/>
    </row>
    <row r="160" ht="17.25">
      <c r="E160" s="7"/>
    </row>
    <row r="161" ht="17.25">
      <c r="E161" s="7"/>
    </row>
    <row r="162" ht="17.25">
      <c r="E162" s="7"/>
    </row>
    <row r="163" ht="17.25">
      <c r="E163" s="7"/>
    </row>
    <row r="164" ht="17.25">
      <c r="E164" s="7"/>
    </row>
    <row r="165" ht="17.25">
      <c r="E165" s="7"/>
    </row>
    <row r="166" ht="17.25">
      <c r="E166" s="7"/>
    </row>
    <row r="167" ht="17.25">
      <c r="E167" s="7"/>
    </row>
    <row r="168" ht="17.25">
      <c r="E168" s="7"/>
    </row>
    <row r="169" ht="17.25">
      <c r="E169" s="7"/>
    </row>
    <row r="170" ht="17.25">
      <c r="E170" s="7"/>
    </row>
    <row r="171" ht="17.25">
      <c r="E171" s="7"/>
    </row>
    <row r="172" ht="17.25">
      <c r="E172" s="7"/>
    </row>
    <row r="173" ht="17.25">
      <c r="E173" s="7"/>
    </row>
    <row r="174" ht="17.25">
      <c r="E174" s="7"/>
    </row>
    <row r="175" ht="17.25">
      <c r="E175" s="7"/>
    </row>
    <row r="176" ht="17.25">
      <c r="E176" s="7"/>
    </row>
    <row r="177" ht="17.25">
      <c r="E177" s="7"/>
    </row>
    <row r="178" ht="17.25">
      <c r="E178" s="7"/>
    </row>
    <row r="179" ht="17.25">
      <c r="E179" s="7"/>
    </row>
    <row r="180" ht="17.25">
      <c r="E180" s="7"/>
    </row>
    <row r="181" ht="17.25">
      <c r="E181" s="7"/>
    </row>
    <row r="182" ht="17.25">
      <c r="E182" s="7"/>
    </row>
    <row r="183" ht="17.25">
      <c r="E183" s="7"/>
    </row>
    <row r="184" ht="17.25">
      <c r="E184" s="7"/>
    </row>
    <row r="185" ht="17.25">
      <c r="E185" s="7"/>
    </row>
    <row r="186" ht="17.25">
      <c r="E186" s="7"/>
    </row>
    <row r="187" ht="17.25">
      <c r="E187" s="37"/>
    </row>
  </sheetData>
  <mergeCells count="24">
    <mergeCell ref="L2:O2"/>
    <mergeCell ref="D3:O3"/>
    <mergeCell ref="B5:B7"/>
    <mergeCell ref="H5:I5"/>
    <mergeCell ref="J5:K5"/>
    <mergeCell ref="L5:M5"/>
    <mergeCell ref="N5:O5"/>
    <mergeCell ref="D8:P8"/>
    <mergeCell ref="C14:O14"/>
    <mergeCell ref="D20:O20"/>
    <mergeCell ref="D25:O25"/>
    <mergeCell ref="D31:O31"/>
    <mergeCell ref="D37:O37"/>
    <mergeCell ref="C40:O40"/>
    <mergeCell ref="D49:O49"/>
    <mergeCell ref="D59:O59"/>
    <mergeCell ref="D65:O65"/>
    <mergeCell ref="C70:O70"/>
    <mergeCell ref="D83:O83"/>
    <mergeCell ref="D100:O100"/>
    <mergeCell ref="D113:O113"/>
    <mergeCell ref="D120:O120"/>
    <mergeCell ref="C131:O131"/>
    <mergeCell ref="D140:O140"/>
  </mergeCells>
  <printOptions/>
  <pageMargins left="0.39375" right="0.39375" top="0.9840277777777777" bottom="0.7875" header="0.7875" footer="0.5118055555555555"/>
  <pageSetup horizontalDpi="300" verticalDpi="300" orientation="landscape" paperSize="9" scale="90"/>
  <headerFooter alignWithMargins="0">
    <oddHeader>&amp;C&amp;P</oddHeader>
  </headerFooter>
  <rowBreaks count="3" manualBreakCount="3">
    <brk id="39" max="255" man="1"/>
    <brk id="58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604к6</dc:creator>
  <cp:keywords/>
  <dc:description/>
  <cp:lastModifiedBy>uks</cp:lastModifiedBy>
  <cp:lastPrinted>2011-07-19T07:54:49Z</cp:lastPrinted>
  <dcterms:created xsi:type="dcterms:W3CDTF">2008-03-03T09:05:24Z</dcterms:created>
  <dcterms:modified xsi:type="dcterms:W3CDTF">2011-07-27T04:44:53Z</dcterms:modified>
  <cp:category/>
  <cp:version/>
  <cp:contentType/>
  <cp:contentStatus/>
</cp:coreProperties>
</file>