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activeTab="6"/>
  </bookViews>
  <sheets>
    <sheet name="дох" sheetId="1" r:id="rId1"/>
    <sheet name="пр3" sheetId="2" r:id="rId2"/>
    <sheet name="прл4" sheetId="3" r:id="rId3"/>
    <sheet name="прил5" sheetId="4" r:id="rId4"/>
    <sheet name="прил6" sheetId="5" r:id="rId5"/>
    <sheet name="прил1" sheetId="6" r:id="rId6"/>
    <sheet name="прил2" sheetId="7" r:id="rId7"/>
    <sheet name="благ" sheetId="8" r:id="rId8"/>
    <sheet name="сравн" sheetId="9" r:id="rId9"/>
  </sheets>
  <definedNames>
    <definedName name="_xlnm.Print_Titles" localSheetId="0">'дох'!$7:$7</definedName>
    <definedName name="_xlnm.Print_Titles" localSheetId="1">'пр3'!$8:$8</definedName>
  </definedNames>
  <calcPr fullCalcOnLoad="1"/>
</workbook>
</file>

<file path=xl/sharedStrings.xml><?xml version="1.0" encoding="utf-8"?>
<sst xmlns="http://schemas.openxmlformats.org/spreadsheetml/2006/main" count="559" uniqueCount="248">
  <si>
    <t>Наименование доходов</t>
  </si>
  <si>
    <t>Единый сельскохозяйственный налог</t>
  </si>
  <si>
    <t xml:space="preserve">код экономич. Классификации </t>
  </si>
  <si>
    <t>182 1 01 00000 00 0000 000</t>
  </si>
  <si>
    <t>182 1 06 00000 00 0000 000</t>
  </si>
  <si>
    <t>Наименование показателя</t>
  </si>
  <si>
    <t>Рз</t>
  </si>
  <si>
    <t>ПР</t>
  </si>
  <si>
    <t>Средства бюджета</t>
  </si>
  <si>
    <t>Средства по предпринимательской деятельности</t>
  </si>
  <si>
    <t>Средства фонда компенсаций</t>
  </si>
  <si>
    <t>Общегосударственные вопросы</t>
  </si>
  <si>
    <t>Функционирование Правительства  Российской  Федерации,  высших  органов  исполнительной власти субьектоа РФ и местного самоуправления</t>
  </si>
  <si>
    <t>Культура</t>
  </si>
  <si>
    <t xml:space="preserve">ИТОГО </t>
  </si>
  <si>
    <t>01</t>
  </si>
  <si>
    <t>03</t>
  </si>
  <si>
    <t>04</t>
  </si>
  <si>
    <t>Резервные фонды</t>
  </si>
  <si>
    <t>Жилищно-коммунальное хозяйство</t>
  </si>
  <si>
    <t>ЦСР</t>
  </si>
  <si>
    <t>ВР</t>
  </si>
  <si>
    <t>Центральный аппарат</t>
  </si>
  <si>
    <t>Обеспечение деятельности подведомственных учреждений</t>
  </si>
  <si>
    <t>Библиотеки</t>
  </si>
  <si>
    <t>4420000</t>
  </si>
  <si>
    <t>Уличное освещение</t>
  </si>
  <si>
    <t>4400000</t>
  </si>
  <si>
    <t>182 1 00 00000 00 0000 000</t>
  </si>
  <si>
    <t>Доходы</t>
  </si>
  <si>
    <t>Налоги на прибыль</t>
  </si>
  <si>
    <t>СОБСТВЕННЫЕ ДОХОДЫ</t>
  </si>
  <si>
    <t>Дотации бюджетам поселений на поддержку мер по обеспечению сбалансированности бюджетов</t>
  </si>
  <si>
    <t>ИТОГО ДОХОДОВ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</si>
  <si>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</si>
  <si>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</si>
  <si>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Дефицит</t>
  </si>
  <si>
    <t xml:space="preserve">Наименование 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</si>
  <si>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</si>
  <si>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</si>
  <si>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</si>
  <si>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182 1 01 02000 01 0000 110</t>
  </si>
  <si>
    <t>182 1 06 01000 00 0000 110</t>
  </si>
  <si>
    <t>Налог на имущество физических лиц</t>
  </si>
  <si>
    <t>182 1 06 06000 00 0000 110</t>
  </si>
  <si>
    <t>Земельный налог</t>
  </si>
  <si>
    <t>Сумма</t>
  </si>
  <si>
    <t>Код бюджетной классификации Российской Федерации</t>
  </si>
  <si>
    <t>Налог на доходы физических лиц</t>
  </si>
  <si>
    <t>182 1 01 02021 01 0000 110</t>
  </si>
  <si>
    <t>182 1 05 00000 00 0000 000</t>
  </si>
  <si>
    <t>НАЛОГИ НА СОВОКУПНЫЙ ДОХОД</t>
  </si>
  <si>
    <t>182 1 05 03000 01 0000 110</t>
  </si>
  <si>
    <t>НАЛОГИ НА ИМУЩЕСТВО</t>
  </si>
  <si>
    <t>182 1 06 01030 10 0000 110</t>
  </si>
  <si>
    <t>182 1 06 06013 10 0000 110</t>
  </si>
  <si>
    <t>993 1 11 00000 00 0000 000</t>
  </si>
  <si>
    <t>ДОХОДЫ ОТ ИСПОЛЬЗОВАНИЯ ИМУЩЕСТВА, НАХОДЯЩЕГОСЯ В ГОСУДАРСТВЕННОЙ И МУНИЦИПАЛЬНОЙ СОБСТВЕННОСТИ</t>
  </si>
  <si>
    <t>993 1 11 05000 00 0000 120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</si>
  <si>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</si>
  <si>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993 1 11 05010 10 0000 120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</si>
  <si>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</si>
  <si>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</si>
  <si>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</si>
  <si>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993 2 00 00000 00 0000 000</t>
  </si>
  <si>
    <t>БЕЗВОЗМЕЗДНЫЕ ПОСТУПЛЕНИЯ</t>
  </si>
  <si>
    <t>993 2 02 00000 00 0000 000</t>
  </si>
  <si>
    <t>Безвозмездные поступления от других бюджетов бюджетной системы Российской Федерации</t>
  </si>
  <si>
    <t>993 2 02 01001 10 0000 151</t>
  </si>
  <si>
    <t>Дотации бюджетам поселений на выравнивание уровня бюджетной обеспеченности</t>
  </si>
  <si>
    <t>993 2 02 03015 10 0000 151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</si>
  <si>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</si>
  <si>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993 3 00 00000 00 0000 000</t>
  </si>
  <si>
    <t>ДОХОДЫ ОТ ПРЕДПРИНИМАТЕЛЬСКОЙ И ИНОЙ ПРИНОСЯЩЕЙ ДОХОД  ДЕЯТЕЛЬНОСТИ</t>
  </si>
  <si>
    <t>0020400</t>
  </si>
  <si>
    <t>Выполнение функций органами местного самоуправления</t>
  </si>
  <si>
    <t>500</t>
  </si>
  <si>
    <t>Резервные фонды местных администраций</t>
  </si>
  <si>
    <t>0700500</t>
  </si>
  <si>
    <t>Прочие расходы</t>
  </si>
  <si>
    <t>013</t>
  </si>
  <si>
    <t>0013600</t>
  </si>
  <si>
    <t>Благоустройство</t>
  </si>
  <si>
    <t>6000000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</si>
  <si>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</si>
  <si>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</si>
  <si>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</si>
  <si>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4409900</t>
  </si>
  <si>
    <t>Выполнение функций бюджетными учреждениями</t>
  </si>
  <si>
    <t>001</t>
  </si>
  <si>
    <t>4429900</t>
  </si>
  <si>
    <t>993 2 02 01003 10 0000 151</t>
  </si>
  <si>
    <t>01 05 00 00 00 0000 000</t>
  </si>
  <si>
    <t>Изменение остатков на счетах по учету средств бюджета</t>
  </si>
  <si>
    <t>( руб.)</t>
  </si>
  <si>
    <t>993 1 11 05030 00 0000 120</t>
  </si>
  <si>
    <t>993 1 11 05035 10 0000 120</t>
  </si>
  <si>
    <t>993 2 02 02999 10 0000 151</t>
  </si>
  <si>
    <t xml:space="preserve">993 1 08 04020 01 0000 110 </t>
  </si>
  <si>
    <t>Государственная пошлина за совершение нотариальных действий должностными лицами органа местного самоуправления</t>
  </si>
  <si>
    <t>(рублей)</t>
  </si>
  <si>
    <t>Приложение №2</t>
  </si>
  <si>
    <t>Приложение № 1</t>
  </si>
  <si>
    <t>Средства бюджета Ибресинского района</t>
  </si>
  <si>
    <t>администратора доходов</t>
  </si>
  <si>
    <t>группы, подгруппы, статьи и вида источников финансирования дефицита бюджета Кировского сельского поселения</t>
  </si>
  <si>
    <t>Администрация Кировского сельского поселения</t>
  </si>
  <si>
    <t>1 11 05010 10 0000 120</t>
  </si>
  <si>
    <t>Доходы, получаемые в виде арендной платы за  земельные участки, государственная собственность на которые не разграничена и которые  расположенны в границах поселений, а также средства от продажи права на заключение договоров аренды указанных земельных участков</t>
  </si>
  <si>
    <t>1 11 05025 10 0000 120</t>
  </si>
  <si>
    <t>1 11 05035 10 0000 120</t>
  </si>
  <si>
    <t>Доходы от сдачи в аренду имущества,находящегося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</si>
  <si>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</si>
  <si>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</si>
  <si>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1 13 03050 10 0000 130</t>
  </si>
  <si>
    <t>Прочие доходы от оказания платных услуг получателями средств бюджетов поселений и компенсации затрат бюджетов поселений</t>
  </si>
  <si>
    <t>1 14 02032 10 0000 410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</si>
  <si>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автономных учреждений), в части реализации основных средств по указанному имуществу</t>
  </si>
  <si>
    <t>1 14 02032 10 0000 440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</si>
  <si>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автономных учреждений), в части реализации материальных запасов по указанному имуществу</t>
  </si>
  <si>
    <t>1 14 02033 10 0000 410</t>
  </si>
  <si>
    <t>Доходы от реализации иного имущества, находящегося в собственности поселений (за исключением имущества муниципальных автономных, а аткже имущества муниципальных унитарных предприятий , в том числе казеных) в части реализации основных средств по указанному имуществу</t>
  </si>
  <si>
    <t>1 14 02033 10 0000 440</t>
  </si>
  <si>
    <t>Доходы от реализации иного имущества, находящегося в собственности поселений (за исключением имущества муниципальных автономных, а аткже имущества муниципальных унитарных предприятий , в том числе казеных) в части реализации материальных запасов по указанному имуществу</t>
  </si>
  <si>
    <t>1 14 04050 10 0000 420</t>
  </si>
  <si>
    <t>Доходы от продажи нематериальных активов, находящихся в собственности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</si>
  <si>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</si>
  <si>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1 17 05050 10 0000 180</t>
  </si>
  <si>
    <t>Прочие неналоговые доходы бюджетов поселений</t>
  </si>
  <si>
    <t>1 17 01050 10 0000 180</t>
  </si>
  <si>
    <t>Наименование  администратора источников финансирования дефицита бюджета Кировского сельского поселения</t>
  </si>
  <si>
    <t>Администрация  Кировского сельского поселения</t>
  </si>
  <si>
    <t>01 05 02 01 10 0000 510</t>
  </si>
  <si>
    <t>Увеличение прочих остатков денежных средств бюджетов поселений</t>
  </si>
  <si>
    <t>01 05 02 01 10 0000 610</t>
  </si>
  <si>
    <t>Уменьшение прочих остатков денежных средств бюджетов поселений</t>
  </si>
  <si>
    <t>Наименование работ</t>
  </si>
  <si>
    <t>РЗ</t>
  </si>
  <si>
    <t>ЭК</t>
  </si>
  <si>
    <t>Сумма на год</t>
  </si>
  <si>
    <t>итого</t>
  </si>
  <si>
    <t>Первоначальный бюджет</t>
  </si>
  <si>
    <t>Изменения</t>
  </si>
  <si>
    <t>Бюджет после уточнения</t>
  </si>
  <si>
    <t>Прочие субсидии бюджетам поселений (софинансирование расходов по осуществлению дорожной деятельности, кроме деятельности по строительству, в отношении автомобильных дорог местного значения в границах населенных пунктов поселения))</t>
  </si>
  <si>
    <t>Доходы, получаемые в виде арендной платы 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учрежденийй)</t>
  </si>
  <si>
    <t>1 14 06014 10 0000 430</t>
  </si>
  <si>
    <t>1 14 06026 10 0000 430</t>
  </si>
  <si>
    <t>Доходы от продажи земельных участков, находящихся в собственности поселений (за исключением земельных участков муниципальных автономных учреждений)</t>
  </si>
  <si>
    <t>Невыясненные поступления, зачисляемые в бюджеты поселений</t>
  </si>
  <si>
    <t>Приложение № 3</t>
  </si>
  <si>
    <t>доходов бюджета Кировского сельского поселения</t>
  </si>
  <si>
    <t>Наименование администратора доходов бюджета Кировского сельского поселения</t>
  </si>
  <si>
    <t>дополнительный норматив 1%</t>
  </si>
  <si>
    <t>Итого собственные доходы с дополнительным нормативом 1%</t>
  </si>
  <si>
    <t>993 2 02 04999 10 0000 151</t>
  </si>
  <si>
    <t>Прочие межбюджетные трансферты, передаваемые бюджетам поселений (софинансирование расходов по осуществлению дорожной деятельности, кроме деятельности по строительству, в отношении автомобильных дорог местного значения в границах населенных пунктов поселения)</t>
  </si>
  <si>
    <t>РАСПРЕДЕЛЕНИЕ</t>
  </si>
  <si>
    <t>Проведение выборов и референдумов</t>
  </si>
  <si>
    <t>07</t>
  </si>
  <si>
    <t>Проведение выборов в представительные органы муниципального образования</t>
  </si>
  <si>
    <t>0200002</t>
  </si>
  <si>
    <t>Физическая культура и спорт</t>
  </si>
  <si>
    <t>Целевые программы муниципальных образований</t>
  </si>
  <si>
    <t>7950000</t>
  </si>
  <si>
    <t>Текущий ремонт дорог (за счет средств республиканского бюджета ЧР)</t>
  </si>
  <si>
    <t>6000201</t>
  </si>
  <si>
    <t>225</t>
  </si>
  <si>
    <t>Текущий ремонт дорог (за счет средств бюджета Ибресинского района)</t>
  </si>
  <si>
    <t>6000202</t>
  </si>
  <si>
    <t>Прочие межбюджетные трансферты, передаваемые в бюджеты поселений (реализация дополнительных мероприятий, направленных на снижение напряженности на рынке труда)</t>
  </si>
  <si>
    <t>Реализация дополнительных мероприятий, направленных на снижение напряженности на рынке труда</t>
  </si>
  <si>
    <t>5100300</t>
  </si>
  <si>
    <t>Зимнее содержание дорог</t>
  </si>
  <si>
    <t xml:space="preserve">1 08 04020 01 0000 110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</si>
  <si>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Россйской Федерации на совершение нотариальных действий</t>
  </si>
  <si>
    <t>1 11 08050 10 0000 120</t>
  </si>
  <si>
    <t>Средства, получаемые от передачи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в залог, доверительное управление</t>
  </si>
  <si>
    <t>1 15 02050 10 0000 140</t>
  </si>
  <si>
    <t>Платежи, взимаемые организациями поселений за выполнение определенных функций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</si>
  <si>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</si>
  <si>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</si>
  <si>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2 02 00000 00 0000 000</t>
  </si>
  <si>
    <t>01 02 00 00 10 0000 710</t>
  </si>
  <si>
    <t>Получение кредитов от кредитных организаций бюджетами поселений районов в валюте Российской Федерации</t>
  </si>
  <si>
    <t>01 02 00 00 10 0000 810</t>
  </si>
  <si>
    <t>Погашение бюджетами поселений кредитов от кредитных организацийв валюте российской Федерации</t>
  </si>
  <si>
    <t>01 03 00 00 10 0000 710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</si>
  <si>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</si>
  <si>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01 03 00 00 10 0000 810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</si>
  <si>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</si>
  <si>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 xml:space="preserve"> 2 02 01001 10 0000 151</t>
  </si>
  <si>
    <t xml:space="preserve"> 2 02 03024 10 0000 151</t>
  </si>
  <si>
    <t>Субвенции бюджетам поселений на выполнение передаваемых полномочий субъектов Российской Федерации</t>
  </si>
  <si>
    <t xml:space="preserve"> 2 02 03026 10 0000 151</t>
  </si>
  <si>
    <t>Субвенции бюджетам муниципальных районов на обеспечение жилыми помещениями детей - 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</si>
  <si>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 2 02 04999 10 0000 151</t>
  </si>
  <si>
    <t xml:space="preserve">Прочие межбюджетные трансферты, передаваемые в бюджеты поселений </t>
  </si>
  <si>
    <t xml:space="preserve"> 2 02 02008 10 0000 151</t>
  </si>
  <si>
    <t>Субсидии бюджетам муниципальных районов на обеспечение жильем молодых семей</t>
  </si>
  <si>
    <t xml:space="preserve"> 2 02 01003 10 0000 151</t>
  </si>
  <si>
    <t xml:space="preserve"> 2 02 03015 10 0000 151</t>
  </si>
  <si>
    <t xml:space="preserve"> 2 02 02999 10 0000 151</t>
  </si>
  <si>
    <t xml:space="preserve">Прочие субсидии бюджетам поселений </t>
  </si>
  <si>
    <t>Приложение №5</t>
  </si>
  <si>
    <t>Приложение № 4</t>
  </si>
  <si>
    <t>Мин</t>
  </si>
  <si>
    <t>4</t>
  </si>
  <si>
    <t>Доходы бюджета Кировского сельского поселения на 2011 год</t>
  </si>
  <si>
    <t>к Решению Собрания депутатов Кировкого сельского поселения "О бюджете Кировского сельского поселения на 2011 год"</t>
  </si>
  <si>
    <t>бюджетных асигнований  бюджета Кировского  сельского поселения  по разделам, подразделам, целевым статьям и  видам расходов  бюджетов Российской Федерации на 2011 год</t>
  </si>
  <si>
    <t>1</t>
  </si>
  <si>
    <t>2</t>
  </si>
  <si>
    <t>5</t>
  </si>
  <si>
    <t>8</t>
  </si>
  <si>
    <t>11</t>
  </si>
  <si>
    <t xml:space="preserve">Физическая культура </t>
  </si>
  <si>
    <t xml:space="preserve">Культура и кинематография </t>
  </si>
  <si>
    <t>бюджетных ассигнований  по разделам, подразделам, целевым статьям и видам расходов классификации расходов бюджетов в ведомственной структуре расходов  бюджета Кировского сельского поселения Ибресинского района  на 2011 год</t>
  </si>
  <si>
    <t>Культура и кинематография</t>
  </si>
  <si>
    <t>Источники
внутреннего финансирования дефицита бюджета Кировского сельского поселения на 2011 год</t>
  </si>
  <si>
    <t>ПЕРЕЧЕНЬ 
администраторов источников финансирования дефицита бюджета
 Кировского сельского поселения на 2011 год</t>
  </si>
  <si>
    <t>Сравнительный анализ собственных доходов бюджета Кировского сельского поселения за 2010 год и 2011г.</t>
  </si>
  <si>
    <t>Первоначальный бюджет 2010г.</t>
  </si>
  <si>
    <t>Уточненный бюджет 2010г.</t>
  </si>
  <si>
    <t>Бюджет 2011г.</t>
  </si>
  <si>
    <t>Отклонение 2011г.от первоначального 2010г.</t>
  </si>
  <si>
    <t>993 1 17 00000 00 0000 000</t>
  </si>
  <si>
    <t>Прочие неналоговые доходы</t>
  </si>
  <si>
    <t>993 1 17 05050 10 0000 180</t>
  </si>
  <si>
    <t>Прочие неналоговые доходы, поступающие в бюджеты поселений</t>
  </si>
  <si>
    <t>ПЕРЕЧЕНЬ
 администраторов доходов бюджета Кировского сельского поселения на 2011г.</t>
  </si>
  <si>
    <t>1 16 32000 10 0000 140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</si>
  <si>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</si>
  <si>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Расходы по благоустройству Кировского сельского поселения 
на 2011 год</t>
  </si>
  <si>
    <t>(тыс. рублей)</t>
  </si>
  <si>
    <t>№ п/п</t>
  </si>
  <si>
    <t>Муниципальные внутренние заимствования</t>
  </si>
  <si>
    <t>Привлечение</t>
  </si>
  <si>
    <t>Погашение</t>
  </si>
  <si>
    <t>Кредиты, привлекаемые в валюте российской федерации от кредитных организаций</t>
  </si>
  <si>
    <t>к Решению Собрания депутатов Кировского сельского поселения "О бюджете Кировского сельского поселения на 2011 год"</t>
  </si>
  <si>
    <t>Программа
муниципальных внутренних заимствований бюджета Кировского сельского поселения на 2011 год</t>
  </si>
  <si>
    <t xml:space="preserve">          Приложение №6</t>
  </si>
  <si>
    <t>Отклонение 2011г.от уточненного 2010г.</t>
  </si>
  <si>
    <t>00</t>
  </si>
  <si>
    <t xml:space="preserve">Дворцы и дома культуры, другие учреждения культуры </t>
  </si>
  <si>
    <t>от 19.11.2010г. №2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</si>
</sst>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#,##0.0_р_."/>
    <numFmt numFmtId="170" formatCode="0.0"/>
    <numFmt numFmtId="171" formatCode="#,##0.000"/>
    <numFmt numFmtId="172" formatCode="0.000"/>
  </numFmts>
  <fonts count="4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  <font>
      <b/>
      <sz val="13"/>
      <name val="Arial Cyr"/>
      <family val="2"/>
    </font>
    <font>
      <sz val="13"/>
      <name val="Arial Cyr"/>
      <family val="0"/>
    </font>
    <font>
      <b/>
      <i/>
      <sz val="14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0"/>
      <name val="Arial Cyr"/>
      <family val="2"/>
    </font>
    <font>
      <sz val="11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2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10" fillId="0" borderId="13" xfId="0" applyFont="1" applyBorder="1" applyAlignment="1">
      <alignment/>
    </xf>
    <xf numFmtId="0" fontId="11" fillId="0" borderId="13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wrapText="1"/>
    </xf>
    <xf numFmtId="4" fontId="8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4" fontId="9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8" fillId="0" borderId="0" xfId="0" applyFont="1" applyBorder="1" applyAlignment="1">
      <alignment vertical="top" wrapText="1"/>
    </xf>
    <xf numFmtId="4" fontId="3" fillId="0" borderId="0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center" wrapText="1"/>
    </xf>
    <xf numFmtId="0" fontId="9" fillId="0" borderId="0" xfId="0" applyFont="1" applyBorder="1" applyAlignment="1">
      <alignment vertical="top" wrapText="1"/>
    </xf>
    <xf numFmtId="4" fontId="1" fillId="0" borderId="0" xfId="0" applyNumberFormat="1" applyFont="1" applyBorder="1" applyAlignment="1">
      <alignment horizontal="right" vertical="top" wrapText="1"/>
    </xf>
    <xf numFmtId="0" fontId="10" fillId="0" borderId="14" xfId="0" applyFont="1" applyBorder="1" applyAlignment="1">
      <alignment/>
    </xf>
    <xf numFmtId="0" fontId="11" fillId="0" borderId="15" xfId="0" applyFont="1" applyBorder="1" applyAlignment="1">
      <alignment/>
    </xf>
    <xf numFmtId="0" fontId="7" fillId="0" borderId="11" xfId="0" applyFont="1" applyBorder="1" applyAlignment="1">
      <alignment wrapText="1"/>
    </xf>
    <xf numFmtId="0" fontId="2" fillId="0" borderId="13" xfId="0" applyFont="1" applyBorder="1" applyAlignment="1">
      <alignment horizontal="justify" vertical="top" wrapText="1"/>
    </xf>
    <xf numFmtId="0" fontId="2" fillId="0" borderId="13" xfId="0" applyFont="1" applyFill="1" applyBorder="1" applyAlignment="1">
      <alignment wrapText="1"/>
    </xf>
    <xf numFmtId="0" fontId="11" fillId="0" borderId="16" xfId="0" applyFont="1" applyBorder="1" applyAlignment="1">
      <alignment horizontal="center"/>
    </xf>
    <xf numFmtId="0" fontId="11" fillId="0" borderId="14" xfId="0" applyFont="1" applyBorder="1" applyAlignment="1">
      <alignment/>
    </xf>
    <xf numFmtId="0" fontId="10" fillId="0" borderId="16" xfId="0" applyFont="1" applyBorder="1" applyAlignment="1">
      <alignment horizontal="center"/>
    </xf>
    <xf numFmtId="0" fontId="7" fillId="0" borderId="13" xfId="0" applyFont="1" applyBorder="1" applyAlignment="1">
      <alignment horizontal="justify" vertical="top" wrapText="1"/>
    </xf>
    <xf numFmtId="0" fontId="12" fillId="0" borderId="13" xfId="0" applyFont="1" applyBorder="1" applyAlignment="1">
      <alignment/>
    </xf>
    <xf numFmtId="0" fontId="12" fillId="0" borderId="14" xfId="0" applyFont="1" applyBorder="1" applyAlignment="1">
      <alignment/>
    </xf>
    <xf numFmtId="0" fontId="11" fillId="0" borderId="13" xfId="0" applyFont="1" applyBorder="1" applyAlignment="1">
      <alignment/>
    </xf>
    <xf numFmtId="0" fontId="15" fillId="0" borderId="17" xfId="0" applyFont="1" applyBorder="1" applyAlignment="1">
      <alignment/>
    </xf>
    <xf numFmtId="0" fontId="15" fillId="0" borderId="18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16" fillId="0" borderId="22" xfId="0" applyFont="1" applyBorder="1" applyAlignment="1">
      <alignment vertical="top" wrapText="1"/>
    </xf>
    <xf numFmtId="49" fontId="7" fillId="0" borderId="23" xfId="0" applyNumberFormat="1" applyFont="1" applyBorder="1" applyAlignment="1">
      <alignment horizontal="center"/>
    </xf>
    <xf numFmtId="49" fontId="17" fillId="0" borderId="24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170" fontId="7" fillId="0" borderId="23" xfId="0" applyNumberFormat="1" applyFont="1" applyBorder="1" applyAlignment="1">
      <alignment vertical="top"/>
    </xf>
    <xf numFmtId="170" fontId="7" fillId="0" borderId="24" xfId="0" applyNumberFormat="1" applyFont="1" applyBorder="1" applyAlignment="1">
      <alignment vertical="top"/>
    </xf>
    <xf numFmtId="0" fontId="18" fillId="0" borderId="26" xfId="0" applyFont="1" applyBorder="1" applyAlignment="1">
      <alignment horizontal="left" vertical="top" wrapText="1"/>
    </xf>
    <xf numFmtId="49" fontId="7" fillId="0" borderId="27" xfId="0" applyNumberFormat="1" applyFont="1" applyBorder="1" applyAlignment="1">
      <alignment horizontal="center"/>
    </xf>
    <xf numFmtId="49" fontId="17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170" fontId="19" fillId="0" borderId="13" xfId="0" applyNumberFormat="1" applyFont="1" applyBorder="1" applyAlignment="1">
      <alignment vertical="top"/>
    </xf>
    <xf numFmtId="0" fontId="17" fillId="0" borderId="26" xfId="0" applyFont="1" applyBorder="1" applyAlignment="1">
      <alignment vertical="top" wrapText="1"/>
    </xf>
    <xf numFmtId="170" fontId="2" fillId="0" borderId="13" xfId="0" applyNumberFormat="1" applyFont="1" applyBorder="1" applyAlignment="1">
      <alignment/>
    </xf>
    <xf numFmtId="0" fontId="16" fillId="0" borderId="26" xfId="0" applyFont="1" applyBorder="1" applyAlignment="1">
      <alignment vertical="top" wrapText="1"/>
    </xf>
    <xf numFmtId="170" fontId="7" fillId="0" borderId="28" xfId="0" applyNumberFormat="1" applyFont="1" applyBorder="1" applyAlignment="1">
      <alignment vertical="top"/>
    </xf>
    <xf numFmtId="170" fontId="2" fillId="0" borderId="28" xfId="0" applyNumberFormat="1" applyFont="1" applyBorder="1" applyAlignment="1">
      <alignment vertical="top"/>
    </xf>
    <xf numFmtId="170" fontId="7" fillId="0" borderId="27" xfId="0" applyNumberFormat="1" applyFont="1" applyBorder="1" applyAlignment="1">
      <alignment vertical="top"/>
    </xf>
    <xf numFmtId="170" fontId="2" fillId="0" borderId="13" xfId="0" applyNumberFormat="1" applyFont="1" applyBorder="1" applyAlignment="1">
      <alignment vertical="top"/>
    </xf>
    <xf numFmtId="170" fontId="2" fillId="0" borderId="14" xfId="0" applyNumberFormat="1" applyFont="1" applyBorder="1" applyAlignment="1">
      <alignment vertical="top"/>
    </xf>
    <xf numFmtId="0" fontId="2" fillId="0" borderId="29" xfId="0" applyFont="1" applyBorder="1" applyAlignment="1">
      <alignment horizontal="center" vertical="top" wrapText="1"/>
    </xf>
    <xf numFmtId="49" fontId="2" fillId="0" borderId="30" xfId="0" applyNumberFormat="1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2" fontId="7" fillId="0" borderId="31" xfId="0" applyNumberFormat="1" applyFont="1" applyBorder="1" applyAlignment="1">
      <alignment horizontal="center" vertical="top" wrapText="1"/>
    </xf>
    <xf numFmtId="2" fontId="7" fillId="0" borderId="32" xfId="0" applyNumberFormat="1" applyFont="1" applyBorder="1" applyAlignment="1">
      <alignment horizontal="center" vertical="top" wrapText="1"/>
    </xf>
    <xf numFmtId="0" fontId="11" fillId="0" borderId="0" xfId="0" applyFont="1" applyAlignment="1">
      <alignment horizontal="right"/>
    </xf>
    <xf numFmtId="170" fontId="2" fillId="0" borderId="13" xfId="0" applyNumberFormat="1" applyFont="1" applyFill="1" applyBorder="1" applyAlignment="1">
      <alignment vertical="top"/>
    </xf>
    <xf numFmtId="170" fontId="2" fillId="0" borderId="13" xfId="0" applyNumberFormat="1" applyFont="1" applyFill="1" applyBorder="1" applyAlignment="1">
      <alignment/>
    </xf>
    <xf numFmtId="2" fontId="7" fillId="0" borderId="27" xfId="0" applyNumberFormat="1" applyFont="1" applyBorder="1" applyAlignment="1">
      <alignment vertical="top"/>
    </xf>
    <xf numFmtId="2" fontId="2" fillId="0" borderId="13" xfId="0" applyNumberFormat="1" applyFont="1" applyBorder="1" applyAlignment="1">
      <alignment vertical="top"/>
    </xf>
    <xf numFmtId="2" fontId="7" fillId="0" borderId="33" xfId="0" applyNumberFormat="1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170" fontId="2" fillId="0" borderId="35" xfId="0" applyNumberFormat="1" applyFont="1" applyBorder="1" applyAlignment="1">
      <alignment vertical="top"/>
    </xf>
    <xf numFmtId="0" fontId="20" fillId="0" borderId="0" xfId="0" applyFont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vertical="center" wrapText="1"/>
    </xf>
    <xf numFmtId="0" fontId="20" fillId="0" borderId="36" xfId="0" applyFont="1" applyBorder="1" applyAlignment="1">
      <alignment horizontal="center" wrapText="1"/>
    </xf>
    <xf numFmtId="0" fontId="11" fillId="0" borderId="13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12" fillId="0" borderId="13" xfId="0" applyFont="1" applyBorder="1" applyAlignment="1">
      <alignment wrapText="1"/>
    </xf>
    <xf numFmtId="49" fontId="2" fillId="0" borderId="35" xfId="0" applyNumberFormat="1" applyFont="1" applyBorder="1" applyAlignment="1">
      <alignment horizontal="center"/>
    </xf>
    <xf numFmtId="170" fontId="2" fillId="0" borderId="24" xfId="0" applyNumberFormat="1" applyFont="1" applyBorder="1" applyAlignment="1">
      <alignment vertical="top"/>
    </xf>
    <xf numFmtId="0" fontId="0" fillId="0" borderId="0" xfId="0" applyAlignment="1">
      <alignment horizontal="right" wrapText="1"/>
    </xf>
    <xf numFmtId="0" fontId="22" fillId="0" borderId="0" xfId="0" applyFont="1" applyAlignment="1">
      <alignment/>
    </xf>
    <xf numFmtId="0" fontId="22" fillId="0" borderId="0" xfId="0" applyFont="1" applyAlignment="1">
      <alignment wrapText="1"/>
    </xf>
    <xf numFmtId="0" fontId="23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/>
    </xf>
    <xf numFmtId="0" fontId="24" fillId="0" borderId="13" xfId="0" applyFont="1" applyBorder="1" applyAlignment="1">
      <alignment/>
    </xf>
    <xf numFmtId="0" fontId="24" fillId="0" borderId="14" xfId="0" applyFont="1" applyBorder="1" applyAlignment="1">
      <alignment/>
    </xf>
    <xf numFmtId="0" fontId="6" fillId="0" borderId="0" xfId="0" applyFont="1" applyAlignment="1">
      <alignment/>
    </xf>
    <xf numFmtId="0" fontId="22" fillId="0" borderId="13" xfId="0" applyFont="1" applyBorder="1" applyAlignment="1">
      <alignment horizontal="justify" vertical="top" wrapText="1"/>
    </xf>
    <xf numFmtId="0" fontId="23" fillId="0" borderId="14" xfId="0" applyFont="1" applyBorder="1" applyAlignment="1">
      <alignment/>
    </xf>
    <xf numFmtId="0" fontId="24" fillId="0" borderId="16" xfId="0" applyFont="1" applyBorder="1" applyAlignment="1">
      <alignment horizontal="center"/>
    </xf>
    <xf numFmtId="0" fontId="6" fillId="0" borderId="13" xfId="0" applyFont="1" applyBorder="1" applyAlignment="1">
      <alignment horizontal="justify" vertical="top" wrapText="1"/>
    </xf>
    <xf numFmtId="0" fontId="15" fillId="0" borderId="13" xfId="0" applyFont="1" applyBorder="1" applyAlignment="1">
      <alignment/>
    </xf>
    <xf numFmtId="0" fontId="15" fillId="0" borderId="14" xfId="0" applyFont="1" applyBorder="1" applyAlignment="1">
      <alignment/>
    </xf>
    <xf numFmtId="0" fontId="23" fillId="0" borderId="13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wrapText="1"/>
    </xf>
    <xf numFmtId="4" fontId="22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4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vertical="top" wrapText="1"/>
    </xf>
    <xf numFmtId="4" fontId="6" fillId="0" borderId="0" xfId="0" applyNumberFormat="1" applyFont="1" applyBorder="1" applyAlignment="1">
      <alignment horizontal="right" vertical="top" wrapText="1"/>
    </xf>
    <xf numFmtId="0" fontId="22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vertical="top" wrapText="1"/>
    </xf>
    <xf numFmtId="4" fontId="22" fillId="0" borderId="0" xfId="0" applyNumberFormat="1" applyFont="1" applyBorder="1" applyAlignment="1">
      <alignment horizontal="right" vertical="top" wrapText="1"/>
    </xf>
    <xf numFmtId="0" fontId="23" fillId="0" borderId="37" xfId="0" applyFont="1" applyBorder="1" applyAlignment="1">
      <alignment horizontal="center"/>
    </xf>
    <xf numFmtId="2" fontId="7" fillId="0" borderId="27" xfId="0" applyNumberFormat="1" applyFont="1" applyFill="1" applyBorder="1" applyAlignment="1">
      <alignment vertical="top"/>
    </xf>
    <xf numFmtId="2" fontId="2" fillId="0" borderId="13" xfId="0" applyNumberFormat="1" applyFont="1" applyFill="1" applyBorder="1" applyAlignment="1">
      <alignment vertical="top"/>
    </xf>
    <xf numFmtId="170" fontId="7" fillId="0" borderId="38" xfId="0" applyNumberFormat="1" applyFont="1" applyBorder="1" applyAlignment="1">
      <alignment vertical="top"/>
    </xf>
    <xf numFmtId="0" fontId="2" fillId="0" borderId="13" xfId="0" applyFont="1" applyFill="1" applyBorder="1" applyAlignment="1">
      <alignment horizontal="center"/>
    </xf>
    <xf numFmtId="2" fontId="14" fillId="0" borderId="13" xfId="0" applyNumberFormat="1" applyFont="1" applyFill="1" applyBorder="1" applyAlignment="1">
      <alignment/>
    </xf>
    <xf numFmtId="0" fontId="23" fillId="0" borderId="14" xfId="0" applyFont="1" applyFill="1" applyBorder="1" applyAlignment="1">
      <alignment/>
    </xf>
    <xf numFmtId="0" fontId="23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12" xfId="0" applyFont="1" applyFill="1" applyBorder="1" applyAlignment="1">
      <alignment horizontal="center" vertical="top" wrapText="1"/>
    </xf>
    <xf numFmtId="0" fontId="24" fillId="0" borderId="14" xfId="0" applyFont="1" applyFill="1" applyBorder="1" applyAlignment="1">
      <alignment/>
    </xf>
    <xf numFmtId="0" fontId="15" fillId="0" borderId="14" xfId="0" applyFont="1" applyFill="1" applyBorder="1" applyAlignment="1">
      <alignment/>
    </xf>
    <xf numFmtId="4" fontId="22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 horizontal="right" vertical="top" wrapText="1"/>
    </xf>
    <xf numFmtId="4" fontId="22" fillId="0" borderId="0" xfId="0" applyNumberFormat="1" applyFont="1" applyFill="1" applyBorder="1" applyAlignment="1">
      <alignment horizontal="right" vertical="top" wrapText="1"/>
    </xf>
    <xf numFmtId="0" fontId="2" fillId="0" borderId="13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left" wrapText="1"/>
    </xf>
    <xf numFmtId="0" fontId="2" fillId="0" borderId="36" xfId="0" applyFont="1" applyFill="1" applyBorder="1" applyAlignment="1">
      <alignment horizontal="center"/>
    </xf>
    <xf numFmtId="0" fontId="11" fillId="0" borderId="16" xfId="0" applyFont="1" applyBorder="1" applyAlignment="1">
      <alignment horizontal="center" wrapText="1"/>
    </xf>
    <xf numFmtId="0" fontId="11" fillId="0" borderId="16" xfId="0" applyFont="1" applyFill="1" applyBorder="1" applyAlignment="1">
      <alignment horizontal="center"/>
    </xf>
    <xf numFmtId="0" fontId="2" fillId="0" borderId="39" xfId="0" applyFont="1" applyBorder="1" applyAlignment="1">
      <alignment horizontal="center" vertical="top" wrapText="1"/>
    </xf>
    <xf numFmtId="0" fontId="2" fillId="0" borderId="40" xfId="0" applyFont="1" applyBorder="1" applyAlignment="1">
      <alignment horizontal="center" vertical="top" wrapText="1"/>
    </xf>
    <xf numFmtId="0" fontId="2" fillId="0" borderId="41" xfId="0" applyFont="1" applyBorder="1" applyAlignment="1">
      <alignment horizontal="center" vertical="top" wrapText="1"/>
    </xf>
    <xf numFmtId="0" fontId="2" fillId="0" borderId="42" xfId="0" applyFont="1" applyBorder="1" applyAlignment="1">
      <alignment horizontal="center" vertical="top" wrapText="1"/>
    </xf>
    <xf numFmtId="49" fontId="2" fillId="0" borderId="43" xfId="0" applyNumberFormat="1" applyFont="1" applyBorder="1" applyAlignment="1">
      <alignment horizontal="center" vertical="top" wrapText="1"/>
    </xf>
    <xf numFmtId="0" fontId="2" fillId="0" borderId="43" xfId="0" applyFont="1" applyBorder="1" applyAlignment="1">
      <alignment horizontal="center" vertical="top" wrapText="1"/>
    </xf>
    <xf numFmtId="0" fontId="2" fillId="0" borderId="44" xfId="0" applyFont="1" applyBorder="1" applyAlignment="1">
      <alignment horizontal="center" vertical="top" wrapText="1"/>
    </xf>
    <xf numFmtId="0" fontId="2" fillId="0" borderId="45" xfId="0" applyFont="1" applyBorder="1" applyAlignment="1">
      <alignment horizontal="center" vertical="top" wrapText="1"/>
    </xf>
    <xf numFmtId="49" fontId="17" fillId="0" borderId="28" xfId="0" applyNumberFormat="1" applyFont="1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23" fillId="24" borderId="13" xfId="0" applyFont="1" applyFill="1" applyBorder="1" applyAlignment="1">
      <alignment horizontal="center"/>
    </xf>
    <xf numFmtId="0" fontId="15" fillId="24" borderId="13" xfId="0" applyFont="1" applyFill="1" applyBorder="1" applyAlignment="1">
      <alignment wrapText="1"/>
    </xf>
    <xf numFmtId="0" fontId="15" fillId="24" borderId="13" xfId="0" applyFont="1" applyFill="1" applyBorder="1" applyAlignment="1">
      <alignment/>
    </xf>
    <xf numFmtId="0" fontId="24" fillId="24" borderId="13" xfId="0" applyFont="1" applyFill="1" applyBorder="1" applyAlignment="1">
      <alignment/>
    </xf>
    <xf numFmtId="0" fontId="24" fillId="24" borderId="14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170" fontId="7" fillId="24" borderId="47" xfId="0" applyNumberFormat="1" applyFont="1" applyFill="1" applyBorder="1" applyAlignment="1">
      <alignment vertical="top"/>
    </xf>
    <xf numFmtId="2" fontId="7" fillId="24" borderId="48" xfId="0" applyNumberFormat="1" applyFont="1" applyFill="1" applyBorder="1" applyAlignment="1">
      <alignment vertical="top"/>
    </xf>
    <xf numFmtId="0" fontId="16" fillId="24" borderId="47" xfId="0" applyFont="1" applyFill="1" applyBorder="1" applyAlignment="1">
      <alignment vertical="top" wrapText="1"/>
    </xf>
    <xf numFmtId="49" fontId="2" fillId="24" borderId="49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right" wrapText="1"/>
    </xf>
    <xf numFmtId="4" fontId="8" fillId="0" borderId="12" xfId="0" applyNumberFormat="1" applyFont="1" applyFill="1" applyBorder="1" applyAlignment="1">
      <alignment/>
    </xf>
    <xf numFmtId="0" fontId="16" fillId="24" borderId="50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0" fillId="0" borderId="0" xfId="0" applyFont="1" applyFill="1" applyAlignment="1">
      <alignment horizontal="center"/>
    </xf>
    <xf numFmtId="0" fontId="0" fillId="0" borderId="13" xfId="0" applyFill="1" applyBorder="1" applyAlignment="1">
      <alignment wrapText="1"/>
    </xf>
    <xf numFmtId="0" fontId="0" fillId="0" borderId="13" xfId="0" applyFont="1" applyFill="1" applyBorder="1" applyAlignment="1">
      <alignment vertical="center" wrapText="1"/>
    </xf>
    <xf numFmtId="0" fontId="2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3" xfId="0" applyFill="1" applyBorder="1" applyAlignment="1">
      <alignment horizontal="left" wrapText="1"/>
    </xf>
    <xf numFmtId="0" fontId="0" fillId="0" borderId="13" xfId="0" applyFont="1" applyFill="1" applyBorder="1" applyAlignment="1">
      <alignment horizontal="center" vertical="top"/>
    </xf>
    <xf numFmtId="0" fontId="0" fillId="0" borderId="13" xfId="0" applyFill="1" applyBorder="1" applyAlignment="1">
      <alignment horizontal="center" vertical="top"/>
    </xf>
    <xf numFmtId="0" fontId="0" fillId="0" borderId="13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0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11" fillId="0" borderId="28" xfId="0" applyFont="1" applyFill="1" applyBorder="1" applyAlignment="1">
      <alignment horizontal="left" wrapText="1"/>
    </xf>
    <xf numFmtId="0" fontId="11" fillId="0" borderId="28" xfId="0" applyFont="1" applyFill="1" applyBorder="1" applyAlignment="1">
      <alignment horizontal="right" wrapText="1"/>
    </xf>
    <xf numFmtId="0" fontId="21" fillId="0" borderId="15" xfId="0" applyFont="1" applyFill="1" applyBorder="1" applyAlignment="1">
      <alignment wrapText="1"/>
    </xf>
    <xf numFmtId="49" fontId="21" fillId="0" borderId="17" xfId="0" applyNumberFormat="1" applyFont="1" applyFill="1" applyBorder="1" applyAlignment="1">
      <alignment horizontal="center"/>
    </xf>
    <xf numFmtId="0" fontId="21" fillId="0" borderId="51" xfId="0" applyFont="1" applyFill="1" applyBorder="1" applyAlignment="1">
      <alignment wrapText="1"/>
    </xf>
    <xf numFmtId="0" fontId="10" fillId="0" borderId="13" xfId="0" applyFont="1" applyFill="1" applyBorder="1" applyAlignment="1">
      <alignment/>
    </xf>
    <xf numFmtId="49" fontId="10" fillId="0" borderId="13" xfId="0" applyNumberFormat="1" applyFont="1" applyFill="1" applyBorder="1" applyAlignment="1">
      <alignment/>
    </xf>
    <xf numFmtId="2" fontId="10" fillId="0" borderId="13" xfId="0" applyNumberFormat="1" applyFont="1" applyFill="1" applyBorder="1" applyAlignment="1">
      <alignment/>
    </xf>
    <xf numFmtId="0" fontId="10" fillId="0" borderId="13" xfId="0" applyNumberFormat="1" applyFont="1" applyFill="1" applyBorder="1" applyAlignment="1">
      <alignment/>
    </xf>
    <xf numFmtId="49" fontId="0" fillId="0" borderId="0" xfId="0" applyNumberForma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3" xfId="0" applyBorder="1" applyAlignment="1">
      <alignment/>
    </xf>
    <xf numFmtId="170" fontId="11" fillId="0" borderId="13" xfId="0" applyNumberFormat="1" applyFont="1" applyBorder="1" applyAlignment="1">
      <alignment/>
    </xf>
    <xf numFmtId="49" fontId="11" fillId="0" borderId="13" xfId="0" applyNumberFormat="1" applyFont="1" applyFill="1" applyBorder="1" applyAlignment="1">
      <alignment horizontal="center"/>
    </xf>
    <xf numFmtId="0" fontId="11" fillId="0" borderId="28" xfId="0" applyFont="1" applyFill="1" applyBorder="1" applyAlignment="1">
      <alignment horizontal="center"/>
    </xf>
    <xf numFmtId="2" fontId="7" fillId="0" borderId="52" xfId="0" applyNumberFormat="1" applyFont="1" applyBorder="1" applyAlignment="1">
      <alignment horizontal="center" vertical="top" wrapText="1"/>
    </xf>
    <xf numFmtId="2" fontId="7" fillId="0" borderId="53" xfId="0" applyNumberFormat="1" applyFont="1" applyBorder="1" applyAlignment="1">
      <alignment horizontal="center" vertical="top" wrapText="1"/>
    </xf>
    <xf numFmtId="2" fontId="7" fillId="0" borderId="54" xfId="0" applyNumberFormat="1" applyFont="1" applyBorder="1" applyAlignment="1">
      <alignment horizontal="center" vertical="top" wrapText="1"/>
    </xf>
    <xf numFmtId="0" fontId="11" fillId="0" borderId="34" xfId="0" applyFont="1" applyBorder="1" applyAlignment="1">
      <alignment/>
    </xf>
    <xf numFmtId="0" fontId="11" fillId="0" borderId="21" xfId="0" applyFont="1" applyBorder="1" applyAlignment="1">
      <alignment/>
    </xf>
    <xf numFmtId="0" fontId="7" fillId="0" borderId="55" xfId="0" applyFont="1" applyBorder="1" applyAlignment="1">
      <alignment horizontal="center" vertical="top" wrapText="1"/>
    </xf>
    <xf numFmtId="0" fontId="7" fillId="0" borderId="56" xfId="0" applyFont="1" applyBorder="1" applyAlignment="1">
      <alignment horizontal="center" vertical="top" wrapText="1"/>
    </xf>
    <xf numFmtId="0" fontId="0" fillId="0" borderId="51" xfId="0" applyFont="1" applyBorder="1" applyAlignment="1">
      <alignment horizontal="center" wrapText="1"/>
    </xf>
    <xf numFmtId="0" fontId="0" fillId="0" borderId="0" xfId="0" applyAlignment="1">
      <alignment horizontal="right"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0" fillId="0" borderId="57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21" fillId="0" borderId="0" xfId="0" applyFont="1" applyAlignment="1">
      <alignment horizontal="right" wrapText="1"/>
    </xf>
    <xf numFmtId="0" fontId="11" fillId="0" borderId="5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49" fontId="7" fillId="24" borderId="59" xfId="0" applyNumberFormat="1" applyFont="1" applyFill="1" applyBorder="1" applyAlignment="1">
      <alignment horizontal="center"/>
    </xf>
    <xf numFmtId="49" fontId="7" fillId="24" borderId="60" xfId="0" applyNumberFormat="1" applyFont="1" applyFill="1" applyBorder="1" applyAlignment="1">
      <alignment horizontal="center"/>
    </xf>
    <xf numFmtId="0" fontId="7" fillId="0" borderId="61" xfId="0" applyFont="1" applyBorder="1" applyAlignment="1">
      <alignment horizontal="center" vertical="top" wrapText="1"/>
    </xf>
    <xf numFmtId="0" fontId="7" fillId="0" borderId="62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7" fillId="0" borderId="63" xfId="0" applyFont="1" applyBorder="1" applyAlignment="1">
      <alignment horizontal="center" vertical="top" wrapText="1"/>
    </xf>
    <xf numFmtId="49" fontId="7" fillId="0" borderId="24" xfId="0" applyNumberFormat="1" applyFont="1" applyBorder="1" applyAlignment="1">
      <alignment horizontal="center" vertical="top" wrapText="1"/>
    </xf>
    <xf numFmtId="49" fontId="7" fillId="0" borderId="63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64" xfId="0" applyFont="1" applyBorder="1" applyAlignment="1">
      <alignment horizontal="center" wrapText="1"/>
    </xf>
    <xf numFmtId="0" fontId="7" fillId="0" borderId="65" xfId="0" applyFont="1" applyBorder="1" applyAlignment="1">
      <alignment horizontal="center" wrapText="1"/>
    </xf>
    <xf numFmtId="0" fontId="7" fillId="0" borderId="48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0" fontId="2" fillId="0" borderId="13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66" xfId="0" applyFont="1" applyBorder="1" applyAlignment="1">
      <alignment horizontal="center" wrapText="1"/>
    </xf>
    <xf numFmtId="0" fontId="0" fillId="0" borderId="67" xfId="0" applyFont="1" applyBorder="1" applyAlignment="1">
      <alignment horizontal="center" wrapText="1"/>
    </xf>
    <xf numFmtId="0" fontId="0" fillId="0" borderId="1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3" xfId="0" applyBorder="1" applyAlignment="1">
      <alignment horizontal="center"/>
    </xf>
    <xf numFmtId="0" fontId="11" fillId="0" borderId="35" xfId="0" applyFont="1" applyBorder="1" applyAlignment="1">
      <alignment horizontal="left" wrapText="1"/>
    </xf>
    <xf numFmtId="0" fontId="11" fillId="0" borderId="36" xfId="0" applyFont="1" applyBorder="1" applyAlignment="1">
      <alignment horizontal="left" wrapText="1"/>
    </xf>
    <xf numFmtId="0" fontId="11" fillId="0" borderId="37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25" fillId="0" borderId="0" xfId="0" applyFont="1" applyAlignment="1">
      <alignment horizontal="left"/>
    </xf>
    <xf numFmtId="0" fontId="10" fillId="0" borderId="0" xfId="0" applyFont="1" applyAlignment="1">
      <alignment horizontal="center" wrapText="1"/>
    </xf>
    <xf numFmtId="0" fontId="20" fillId="0" borderId="13" xfId="0" applyFont="1" applyFill="1" applyBorder="1" applyAlignment="1">
      <alignment horizontal="center"/>
    </xf>
    <xf numFmtId="0" fontId="0" fillId="0" borderId="0" xfId="0" applyFill="1" applyAlignment="1">
      <alignment horizontal="right" wrapText="1"/>
    </xf>
    <xf numFmtId="0" fontId="0" fillId="0" borderId="0" xfId="0" applyFill="1" applyAlignment="1">
      <alignment horizontal="center"/>
    </xf>
    <xf numFmtId="0" fontId="20" fillId="0" borderId="0" xfId="0" applyFont="1" applyFill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wrapText="1"/>
    </xf>
    <xf numFmtId="0" fontId="20" fillId="0" borderId="35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10" fillId="0" borderId="17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 wrapText="1"/>
    </xf>
    <xf numFmtId="0" fontId="10" fillId="0" borderId="28" xfId="0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2"/>
  <sheetViews>
    <sheetView zoomScale="85" zoomScaleNormal="85" zoomScalePageLayoutView="0" workbookViewId="0" topLeftCell="A1">
      <selection activeCell="A42" sqref="A42"/>
    </sheetView>
  </sheetViews>
  <sheetFormatPr defaultColWidth="9.00390625" defaultRowHeight="12.75"/>
  <cols>
    <col min="1" max="1" width="36.00390625" style="1" customWidth="1"/>
    <col min="2" max="2" width="72.25390625" style="2" customWidth="1"/>
    <col min="3" max="3" width="17.625" style="1" customWidth="1"/>
    <col min="4" max="16384" width="9.125" style="1" customWidth="1"/>
  </cols>
  <sheetData>
    <row r="1" spans="3:4" ht="15">
      <c r="C1" s="41"/>
      <c r="D1" s="71"/>
    </row>
    <row r="2" spans="3:4" ht="15">
      <c r="C2" s="41"/>
      <c r="D2" s="71"/>
    </row>
    <row r="3" spans="3:4" ht="15">
      <c r="C3" s="41"/>
      <c r="D3" s="71"/>
    </row>
    <row r="4" ht="6.75" customHeight="1"/>
    <row r="5" spans="1:2" ht="18.75">
      <c r="A5" s="214" t="s">
        <v>208</v>
      </c>
      <c r="B5" s="214"/>
    </row>
    <row r="6" spans="1:3" ht="15.75" customHeight="1" thickBot="1">
      <c r="A6" s="3"/>
      <c r="B6" s="3"/>
      <c r="C6" s="3" t="s">
        <v>100</v>
      </c>
    </row>
    <row r="7" spans="1:3" ht="55.5" customHeight="1" thickBot="1">
      <c r="A7" s="8" t="s">
        <v>2</v>
      </c>
      <c r="B7" s="9" t="s">
        <v>0</v>
      </c>
      <c r="C7" s="10" t="s">
        <v>46</v>
      </c>
    </row>
    <row r="8" spans="1:3" s="4" customFormat="1" ht="15.75">
      <c r="A8" s="30" t="s">
        <v>28</v>
      </c>
      <c r="B8" s="11" t="s">
        <v>29</v>
      </c>
      <c r="C8" s="25">
        <f>C9+C14+C20+C12+C19</f>
        <v>149100</v>
      </c>
    </row>
    <row r="9" spans="1:3" s="4" customFormat="1" ht="15.75">
      <c r="A9" s="30" t="s">
        <v>3</v>
      </c>
      <c r="B9" s="11" t="s">
        <v>30</v>
      </c>
      <c r="C9" s="25">
        <f>C11</f>
        <v>49000</v>
      </c>
    </row>
    <row r="10" spans="1:3" ht="15.75">
      <c r="A10" s="30" t="s">
        <v>41</v>
      </c>
      <c r="B10" s="28" t="s">
        <v>48</v>
      </c>
      <c r="C10" s="31">
        <f>C11</f>
        <v>49000</v>
      </c>
    </row>
    <row r="11" spans="1:3" ht="82.5" customHeight="1">
      <c r="A11" s="30" t="s">
        <v>49</v>
      </c>
      <c r="B11" s="28" t="s">
        <v>38</v>
      </c>
      <c r="C11" s="31">
        <v>49000</v>
      </c>
    </row>
    <row r="12" spans="1:3" ht="15.75" hidden="1">
      <c r="A12" s="30" t="s">
        <v>50</v>
      </c>
      <c r="B12" s="11" t="s">
        <v>51</v>
      </c>
      <c r="C12" s="25">
        <f>C13</f>
        <v>0</v>
      </c>
    </row>
    <row r="13" spans="1:3" ht="15.75" hidden="1">
      <c r="A13" s="30" t="s">
        <v>52</v>
      </c>
      <c r="B13" s="28" t="s">
        <v>1</v>
      </c>
      <c r="C13" s="31">
        <v>0</v>
      </c>
    </row>
    <row r="14" spans="1:3" ht="23.25" customHeight="1">
      <c r="A14" s="30" t="s">
        <v>4</v>
      </c>
      <c r="B14" s="11" t="s">
        <v>53</v>
      </c>
      <c r="C14" s="25">
        <f>C15+C17</f>
        <v>73100</v>
      </c>
    </row>
    <row r="15" spans="1:3" s="4" customFormat="1" ht="21.75" customHeight="1">
      <c r="A15" s="30" t="s">
        <v>42</v>
      </c>
      <c r="B15" s="28" t="s">
        <v>43</v>
      </c>
      <c r="C15" s="31">
        <f>C16</f>
        <v>22000</v>
      </c>
    </row>
    <row r="16" spans="1:3" ht="50.25" customHeight="1">
      <c r="A16" s="30" t="s">
        <v>54</v>
      </c>
      <c r="B16" s="28" t="s">
        <v>39</v>
      </c>
      <c r="C16" s="31">
        <v>22000</v>
      </c>
    </row>
    <row r="17" spans="1:3" ht="15.75">
      <c r="A17" s="32" t="s">
        <v>44</v>
      </c>
      <c r="B17" s="33" t="s">
        <v>45</v>
      </c>
      <c r="C17" s="25">
        <f>C18</f>
        <v>51100</v>
      </c>
    </row>
    <row r="18" spans="1:3" ht="66" customHeight="1">
      <c r="A18" s="30" t="s">
        <v>55</v>
      </c>
      <c r="B18" s="28" t="s">
        <v>40</v>
      </c>
      <c r="C18" s="31">
        <v>51100</v>
      </c>
    </row>
    <row r="19" spans="1:3" ht="37.5" customHeight="1" hidden="1">
      <c r="A19" s="30" t="s">
        <v>98</v>
      </c>
      <c r="B19" s="28" t="s">
        <v>99</v>
      </c>
      <c r="C19" s="31">
        <v>0</v>
      </c>
    </row>
    <row r="20" spans="1:3" s="4" customFormat="1" ht="54.75" customHeight="1">
      <c r="A20" s="32" t="s">
        <v>56</v>
      </c>
      <c r="B20" s="33" t="s">
        <v>57</v>
      </c>
      <c r="C20" s="25">
        <f>C21</f>
        <v>27000</v>
      </c>
    </row>
    <row r="21" spans="1:3" s="4" customFormat="1" ht="89.25" customHeight="1">
      <c r="A21" s="30" t="s">
        <v>58</v>
      </c>
      <c r="B21" s="28" t="s">
        <v>59</v>
      </c>
      <c r="C21" s="31">
        <f>C22+C23</f>
        <v>27000</v>
      </c>
    </row>
    <row r="22" spans="1:3" ht="64.5" customHeight="1">
      <c r="A22" s="30" t="s">
        <v>60</v>
      </c>
      <c r="B22" s="28" t="s">
        <v>61</v>
      </c>
      <c r="C22" s="31">
        <v>20000</v>
      </c>
    </row>
    <row r="23" spans="1:3" s="4" customFormat="1" ht="82.5" customHeight="1">
      <c r="A23" s="30" t="s">
        <v>95</v>
      </c>
      <c r="B23" s="28" t="s">
        <v>62</v>
      </c>
      <c r="C23" s="31">
        <f>C24</f>
        <v>7000</v>
      </c>
    </row>
    <row r="24" spans="1:3" ht="66.75" customHeight="1">
      <c r="A24" s="30" t="s">
        <v>96</v>
      </c>
      <c r="B24" s="28" t="s">
        <v>63</v>
      </c>
      <c r="C24" s="31">
        <v>7000</v>
      </c>
    </row>
    <row r="25" spans="1:3" ht="15">
      <c r="A25" s="30"/>
      <c r="B25" s="34" t="s">
        <v>31</v>
      </c>
      <c r="C25" s="35">
        <f>C8</f>
        <v>149100</v>
      </c>
    </row>
    <row r="26" spans="1:3" ht="21" customHeight="1">
      <c r="A26" s="30" t="s">
        <v>49</v>
      </c>
      <c r="B26" s="36" t="s">
        <v>153</v>
      </c>
      <c r="C26" s="31">
        <v>4900</v>
      </c>
    </row>
    <row r="27" spans="1:3" ht="29.25" customHeight="1">
      <c r="A27" s="30"/>
      <c r="B27" s="87" t="s">
        <v>154</v>
      </c>
      <c r="C27" s="35">
        <f>C25+C26</f>
        <v>154000</v>
      </c>
    </row>
    <row r="28" spans="1:3" ht="15.75">
      <c r="A28" s="32" t="s">
        <v>64</v>
      </c>
      <c r="B28" s="33" t="s">
        <v>65</v>
      </c>
      <c r="C28" s="25">
        <f>C29</f>
        <v>1280300</v>
      </c>
    </row>
    <row r="29" spans="1:3" ht="30.75">
      <c r="A29" s="30" t="s">
        <v>66</v>
      </c>
      <c r="B29" s="12" t="s">
        <v>67</v>
      </c>
      <c r="C29" s="25">
        <f>C30+C32+C31+C33+C34+C35</f>
        <v>1280300</v>
      </c>
    </row>
    <row r="30" spans="1:3" ht="30">
      <c r="A30" s="30" t="s">
        <v>68</v>
      </c>
      <c r="B30" s="12" t="s">
        <v>69</v>
      </c>
      <c r="C30" s="31">
        <v>866800</v>
      </c>
    </row>
    <row r="31" spans="1:3" ht="30">
      <c r="A31" s="140" t="s">
        <v>91</v>
      </c>
      <c r="B31" s="12" t="s">
        <v>32</v>
      </c>
      <c r="C31" s="31">
        <v>153000</v>
      </c>
    </row>
    <row r="32" spans="1:3" s="4" customFormat="1" ht="46.5" customHeight="1">
      <c r="A32" s="30" t="s">
        <v>70</v>
      </c>
      <c r="B32" s="12" t="s">
        <v>71</v>
      </c>
      <c r="C32" s="31">
        <v>45900</v>
      </c>
    </row>
    <row r="33" spans="1:3" s="4" customFormat="1" ht="75">
      <c r="A33" s="30" t="s">
        <v>97</v>
      </c>
      <c r="B33" s="12" t="s">
        <v>144</v>
      </c>
      <c r="C33" s="31">
        <v>107300</v>
      </c>
    </row>
    <row r="34" spans="1:3" s="4" customFormat="1" ht="78" customHeight="1">
      <c r="A34" s="30" t="s">
        <v>155</v>
      </c>
      <c r="B34" s="83" t="s">
        <v>156</v>
      </c>
      <c r="C34" s="31">
        <v>107300</v>
      </c>
    </row>
    <row r="35" spans="1:3" s="4" customFormat="1" ht="45" hidden="1">
      <c r="A35" s="141" t="s">
        <v>155</v>
      </c>
      <c r="B35" s="83" t="s">
        <v>170</v>
      </c>
      <c r="C35" s="31">
        <v>0</v>
      </c>
    </row>
    <row r="36" spans="1:3" ht="31.5" hidden="1">
      <c r="A36" s="32" t="s">
        <v>72</v>
      </c>
      <c r="B36" s="33" t="s">
        <v>73</v>
      </c>
      <c r="C36" s="160">
        <v>0</v>
      </c>
    </row>
    <row r="37" spans="1:3" ht="19.5" thickBot="1">
      <c r="A37" s="26"/>
      <c r="B37" s="37" t="s">
        <v>33</v>
      </c>
      <c r="C37" s="38">
        <f>C36+C28+C27</f>
        <v>1434300</v>
      </c>
    </row>
    <row r="38" spans="1:3" ht="28.5" customHeight="1" thickBot="1">
      <c r="A38" s="39"/>
      <c r="B38" s="27" t="s">
        <v>36</v>
      </c>
      <c r="C38" s="166">
        <f>C37-пр3!F46</f>
        <v>-800</v>
      </c>
    </row>
    <row r="39" spans="1:3" ht="15">
      <c r="A39" s="16"/>
      <c r="B39" s="17"/>
      <c r="C39" s="18"/>
    </row>
    <row r="40" spans="1:3" ht="14.25">
      <c r="A40" s="13"/>
      <c r="B40" s="165"/>
      <c r="C40" s="15"/>
    </row>
    <row r="41" spans="1:3" ht="14.25">
      <c r="A41" s="13"/>
      <c r="B41" s="14"/>
      <c r="C41" s="15"/>
    </row>
    <row r="42" spans="1:3" ht="15">
      <c r="A42" s="16"/>
      <c r="B42" s="17"/>
      <c r="C42" s="18"/>
    </row>
    <row r="43" spans="1:3" ht="15">
      <c r="A43" s="16"/>
      <c r="B43" s="17"/>
      <c r="C43" s="18"/>
    </row>
    <row r="44" spans="1:3" ht="15">
      <c r="A44" s="16"/>
      <c r="B44" s="17"/>
      <c r="C44" s="18"/>
    </row>
    <row r="45" spans="1:3" ht="15">
      <c r="A45" s="16"/>
      <c r="B45" s="17"/>
      <c r="C45" s="18"/>
    </row>
    <row r="46" spans="1:3" s="4" customFormat="1" ht="14.25">
      <c r="A46" s="19"/>
      <c r="B46" s="20"/>
      <c r="C46" s="21"/>
    </row>
    <row r="47" spans="1:3" ht="15">
      <c r="A47" s="22"/>
      <c r="B47" s="23"/>
      <c r="C47" s="24"/>
    </row>
    <row r="48" spans="1:3" ht="15">
      <c r="A48" s="22"/>
      <c r="B48" s="23"/>
      <c r="C48" s="24"/>
    </row>
    <row r="49" spans="1:3" s="4" customFormat="1" ht="15">
      <c r="A49" s="22"/>
      <c r="B49" s="23"/>
      <c r="C49" s="24"/>
    </row>
    <row r="50" spans="1:3" ht="14.25">
      <c r="A50" s="13"/>
      <c r="B50" s="14"/>
      <c r="C50" s="15"/>
    </row>
    <row r="51" spans="1:3" ht="14.25">
      <c r="A51" s="13"/>
      <c r="B51" s="14"/>
      <c r="C51" s="15"/>
    </row>
    <row r="52" spans="1:3" s="4" customFormat="1" ht="12.75">
      <c r="A52" s="1"/>
      <c r="B52" s="2"/>
      <c r="C52" s="1"/>
    </row>
    <row r="53" spans="1:3" s="4" customFormat="1" ht="12.75">
      <c r="A53" s="1"/>
      <c r="B53" s="2"/>
      <c r="C53" s="1"/>
    </row>
    <row r="58" ht="17.25" customHeight="1"/>
    <row r="68" spans="1:3" s="4" customFormat="1" ht="12.75">
      <c r="A68" s="1"/>
      <c r="B68" s="2"/>
      <c r="C68" s="1"/>
    </row>
    <row r="69" spans="1:3" s="4" customFormat="1" ht="12.75">
      <c r="A69" s="1"/>
      <c r="B69" s="2"/>
      <c r="C69" s="1"/>
    </row>
    <row r="70" spans="1:3" s="4" customFormat="1" ht="12.75">
      <c r="A70" s="1"/>
      <c r="B70" s="2"/>
      <c r="C70" s="1"/>
    </row>
    <row r="72" spans="1:3" s="5" customFormat="1" ht="15.75">
      <c r="A72" s="1"/>
      <c r="B72" s="2"/>
      <c r="C72" s="1"/>
    </row>
    <row r="73" spans="1:3" s="4" customFormat="1" ht="12.75">
      <c r="A73" s="1"/>
      <c r="B73" s="2"/>
      <c r="C73" s="1"/>
    </row>
    <row r="74" ht="30.75" customHeight="1"/>
    <row r="75" ht="32.25" customHeight="1"/>
    <row r="76" ht="15.75" customHeight="1"/>
    <row r="77" ht="32.25" customHeight="1"/>
    <row r="90" spans="1:3" s="4" customFormat="1" ht="12.75">
      <c r="A90" s="1"/>
      <c r="B90" s="2"/>
      <c r="C90" s="1"/>
    </row>
    <row r="91" spans="1:3" s="4" customFormat="1" ht="12.75">
      <c r="A91" s="1"/>
      <c r="B91" s="2"/>
      <c r="C91" s="1"/>
    </row>
    <row r="92" spans="1:3" s="4" customFormat="1" ht="12.75">
      <c r="A92" s="1"/>
      <c r="B92" s="2"/>
      <c r="C92" s="1"/>
    </row>
  </sheetData>
  <sheetProtection/>
  <mergeCells count="1">
    <mergeCell ref="A5:B5"/>
  </mergeCells>
  <printOptions horizontalCentered="1"/>
  <pageMargins left="0.7874015748031497" right="0.3937007874015748" top="0.2362204724409449" bottom="0.2755905511811024" header="0.5118110236220472" footer="0.5118110236220472"/>
  <pageSetup fitToHeight="1" fitToWidth="1" horizontalDpi="600" verticalDpi="600" orientation="portrait" paperSize="9" scale="64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7"/>
  <sheetViews>
    <sheetView zoomScale="85" zoomScaleNormal="85" zoomScalePageLayoutView="0" workbookViewId="0" topLeftCell="A1">
      <selection activeCell="A5" sqref="A5:I5"/>
    </sheetView>
  </sheetViews>
  <sheetFormatPr defaultColWidth="9.00390625" defaultRowHeight="12.75"/>
  <cols>
    <col min="1" max="1" width="63.25390625" style="41" customWidth="1"/>
    <col min="2" max="2" width="6.125" style="41" customWidth="1"/>
    <col min="3" max="3" width="5.625" style="41" customWidth="1"/>
    <col min="4" max="4" width="9.00390625" style="41" customWidth="1"/>
    <col min="5" max="5" width="10.125" style="41" customWidth="1"/>
    <col min="6" max="6" width="12.25390625" style="41" customWidth="1"/>
    <col min="7" max="7" width="12.375" style="41" hidden="1" customWidth="1"/>
    <col min="8" max="9" width="14.75390625" style="41" hidden="1" customWidth="1"/>
    <col min="10" max="10" width="12.75390625" style="41" hidden="1" customWidth="1"/>
    <col min="11" max="16384" width="9.125" style="43" customWidth="1"/>
  </cols>
  <sheetData>
    <row r="1" spans="5:6" ht="15.75">
      <c r="E1" s="71" t="s">
        <v>150</v>
      </c>
      <c r="F1" s="6"/>
    </row>
    <row r="2" spans="2:6" ht="59.25" customHeight="1">
      <c r="B2" s="215" t="s">
        <v>209</v>
      </c>
      <c r="C2" s="215"/>
      <c r="D2" s="215"/>
      <c r="E2" s="215"/>
      <c r="F2" s="215"/>
    </row>
    <row r="3" ht="15.75">
      <c r="F3" s="71" t="s">
        <v>247</v>
      </c>
    </row>
    <row r="4" spans="6:10" ht="15.75">
      <c r="F4" s="6"/>
      <c r="J4" s="71"/>
    </row>
    <row r="5" spans="1:9" ht="17.25" customHeight="1">
      <c r="A5" s="226" t="s">
        <v>157</v>
      </c>
      <c r="B5" s="226"/>
      <c r="C5" s="226"/>
      <c r="D5" s="226"/>
      <c r="E5" s="226"/>
      <c r="F5" s="226"/>
      <c r="G5" s="226"/>
      <c r="H5" s="226"/>
      <c r="I5" s="226"/>
    </row>
    <row r="6" spans="1:10" ht="45.75" customHeight="1">
      <c r="A6" s="227" t="s">
        <v>210</v>
      </c>
      <c r="B6" s="227"/>
      <c r="C6" s="227"/>
      <c r="D6" s="227"/>
      <c r="E6" s="227"/>
      <c r="F6" s="227"/>
      <c r="G6" s="227"/>
      <c r="H6" s="227"/>
      <c r="I6" s="227"/>
      <c r="J6" s="43"/>
    </row>
    <row r="7" spans="1:3" ht="6" customHeight="1">
      <c r="A7" s="7"/>
      <c r="C7" s="42"/>
    </row>
    <row r="8" spans="1:10" ht="17.25" customHeight="1" thickBot="1">
      <c r="A8" s="40"/>
      <c r="C8" s="42"/>
      <c r="F8" s="41" t="s">
        <v>100</v>
      </c>
      <c r="J8" s="6"/>
    </row>
    <row r="9" spans="1:10" ht="17.25" customHeight="1" thickBot="1">
      <c r="A9" s="228" t="s">
        <v>5</v>
      </c>
      <c r="B9" s="222" t="s">
        <v>6</v>
      </c>
      <c r="C9" s="224" t="s">
        <v>7</v>
      </c>
      <c r="D9" s="222" t="s">
        <v>20</v>
      </c>
      <c r="E9" s="220" t="s">
        <v>21</v>
      </c>
      <c r="F9" s="216" t="s">
        <v>46</v>
      </c>
      <c r="G9" s="205"/>
      <c r="H9" s="205"/>
      <c r="I9" s="205"/>
      <c r="J9" s="206"/>
    </row>
    <row r="10" spans="1:10" s="5" customFormat="1" ht="79.5" thickBot="1">
      <c r="A10" s="229"/>
      <c r="B10" s="223"/>
      <c r="C10" s="225"/>
      <c r="D10" s="223"/>
      <c r="E10" s="221"/>
      <c r="F10" s="217"/>
      <c r="G10" s="207" t="s">
        <v>8</v>
      </c>
      <c r="H10" s="202" t="s">
        <v>9</v>
      </c>
      <c r="I10" s="203" t="s">
        <v>103</v>
      </c>
      <c r="J10" s="204" t="s">
        <v>10</v>
      </c>
    </row>
    <row r="11" spans="1:10" s="5" customFormat="1" ht="16.5" thickBot="1">
      <c r="A11" s="44">
        <v>1</v>
      </c>
      <c r="B11" s="66">
        <v>2</v>
      </c>
      <c r="C11" s="67">
        <v>3</v>
      </c>
      <c r="D11" s="68">
        <v>4</v>
      </c>
      <c r="E11" s="68">
        <v>5</v>
      </c>
      <c r="F11" s="45">
        <v>6</v>
      </c>
      <c r="G11" s="45">
        <v>7</v>
      </c>
      <c r="H11" s="45">
        <v>8</v>
      </c>
      <c r="I11" s="77"/>
      <c r="J11" s="46">
        <v>9</v>
      </c>
    </row>
    <row r="12" spans="1:10" ht="16.5" thickBot="1">
      <c r="A12" s="47" t="s">
        <v>11</v>
      </c>
      <c r="B12" s="48" t="s">
        <v>211</v>
      </c>
      <c r="C12" s="49" t="s">
        <v>245</v>
      </c>
      <c r="D12" s="49"/>
      <c r="E12" s="50"/>
      <c r="F12" s="51">
        <f>G12+H12+I12+J12</f>
        <v>459810</v>
      </c>
      <c r="G12" s="52">
        <f>G13+G19+G16</f>
        <v>459810</v>
      </c>
      <c r="H12" s="52">
        <f>H13+H19+H16</f>
        <v>0</v>
      </c>
      <c r="I12" s="52">
        <f>I13+I19+I16</f>
        <v>0</v>
      </c>
      <c r="J12" s="52">
        <f>J13+J19+J16</f>
        <v>0</v>
      </c>
    </row>
    <row r="13" spans="1:10" ht="48" thickBot="1">
      <c r="A13" s="53" t="s">
        <v>12</v>
      </c>
      <c r="B13" s="54" t="s">
        <v>211</v>
      </c>
      <c r="C13" s="55" t="s">
        <v>17</v>
      </c>
      <c r="D13" s="55"/>
      <c r="E13" s="56"/>
      <c r="F13" s="51">
        <f aca="true" t="shared" si="0" ref="F13:F46">SUM(G13:J13)</f>
        <v>449810</v>
      </c>
      <c r="G13" s="57">
        <f aca="true" t="shared" si="1" ref="G13:J14">G14</f>
        <v>449810</v>
      </c>
      <c r="H13" s="57">
        <f t="shared" si="1"/>
        <v>0</v>
      </c>
      <c r="I13" s="57">
        <f t="shared" si="1"/>
        <v>0</v>
      </c>
      <c r="J13" s="57">
        <f t="shared" si="1"/>
        <v>0</v>
      </c>
    </row>
    <row r="14" spans="1:10" ht="16.5" thickBot="1">
      <c r="A14" s="58" t="s">
        <v>22</v>
      </c>
      <c r="B14" s="54" t="s">
        <v>211</v>
      </c>
      <c r="C14" s="55" t="s">
        <v>17</v>
      </c>
      <c r="D14" s="55" t="s">
        <v>74</v>
      </c>
      <c r="E14" s="56"/>
      <c r="F14" s="51">
        <f t="shared" si="0"/>
        <v>449810</v>
      </c>
      <c r="G14" s="59">
        <f t="shared" si="1"/>
        <v>449810</v>
      </c>
      <c r="H14" s="59">
        <f t="shared" si="1"/>
        <v>0</v>
      </c>
      <c r="I14" s="59">
        <f t="shared" si="1"/>
        <v>0</v>
      </c>
      <c r="J14" s="59">
        <f t="shared" si="1"/>
        <v>0</v>
      </c>
    </row>
    <row r="15" spans="1:10" s="5" customFormat="1" ht="15.75" customHeight="1" thickBot="1">
      <c r="A15" s="58" t="s">
        <v>75</v>
      </c>
      <c r="B15" s="54" t="s">
        <v>211</v>
      </c>
      <c r="C15" s="55" t="s">
        <v>17</v>
      </c>
      <c r="D15" s="55" t="s">
        <v>74</v>
      </c>
      <c r="E15" s="56" t="s">
        <v>76</v>
      </c>
      <c r="F15" s="51">
        <f t="shared" si="0"/>
        <v>449810</v>
      </c>
      <c r="G15" s="59">
        <v>449810</v>
      </c>
      <c r="H15" s="89">
        <v>0</v>
      </c>
      <c r="I15" s="89"/>
      <c r="J15" s="89">
        <v>0</v>
      </c>
    </row>
    <row r="16" spans="1:10" s="5" customFormat="1" ht="16.5" hidden="1" thickBot="1">
      <c r="A16" s="58" t="s">
        <v>158</v>
      </c>
      <c r="B16" s="54" t="s">
        <v>211</v>
      </c>
      <c r="C16" s="55" t="s">
        <v>159</v>
      </c>
      <c r="D16" s="55"/>
      <c r="E16" s="88"/>
      <c r="F16" s="51">
        <f t="shared" si="0"/>
        <v>0</v>
      </c>
      <c r="G16" s="59">
        <f aca="true" t="shared" si="2" ref="G16:J17">G17</f>
        <v>0</v>
      </c>
      <c r="H16" s="59">
        <f t="shared" si="2"/>
        <v>0</v>
      </c>
      <c r="I16" s="59">
        <f t="shared" si="2"/>
        <v>0</v>
      </c>
      <c r="J16" s="59">
        <f t="shared" si="2"/>
        <v>0</v>
      </c>
    </row>
    <row r="17" spans="1:10" s="5" customFormat="1" ht="32.25" hidden="1" thickBot="1">
      <c r="A17" s="58" t="s">
        <v>160</v>
      </c>
      <c r="B17" s="54" t="s">
        <v>211</v>
      </c>
      <c r="C17" s="55" t="s">
        <v>159</v>
      </c>
      <c r="D17" s="55" t="s">
        <v>161</v>
      </c>
      <c r="E17" s="88"/>
      <c r="F17" s="51">
        <f t="shared" si="0"/>
        <v>0</v>
      </c>
      <c r="G17" s="59">
        <f t="shared" si="2"/>
        <v>0</v>
      </c>
      <c r="H17" s="59">
        <f t="shared" si="2"/>
        <v>0</v>
      </c>
      <c r="I17" s="59">
        <f t="shared" si="2"/>
        <v>0</v>
      </c>
      <c r="J17" s="59">
        <f t="shared" si="2"/>
        <v>0</v>
      </c>
    </row>
    <row r="18" spans="1:10" s="5" customFormat="1" ht="16.5" hidden="1" thickBot="1">
      <c r="A18" s="58" t="s">
        <v>75</v>
      </c>
      <c r="B18" s="54" t="s">
        <v>211</v>
      </c>
      <c r="C18" s="55" t="s">
        <v>159</v>
      </c>
      <c r="D18" s="55" t="s">
        <v>161</v>
      </c>
      <c r="E18" s="88" t="s">
        <v>76</v>
      </c>
      <c r="F18" s="51">
        <f t="shared" si="0"/>
        <v>0</v>
      </c>
      <c r="G18" s="59">
        <v>0</v>
      </c>
      <c r="H18" s="62">
        <v>0</v>
      </c>
      <c r="I18" s="62">
        <v>0</v>
      </c>
      <c r="J18" s="62">
        <v>0</v>
      </c>
    </row>
    <row r="19" spans="1:10" s="5" customFormat="1" ht="16.5" thickBot="1">
      <c r="A19" s="58" t="s">
        <v>18</v>
      </c>
      <c r="B19" s="54" t="s">
        <v>211</v>
      </c>
      <c r="C19" s="55" t="s">
        <v>215</v>
      </c>
      <c r="D19" s="55"/>
      <c r="E19" s="56"/>
      <c r="F19" s="51">
        <f t="shared" si="0"/>
        <v>10000</v>
      </c>
      <c r="G19" s="73">
        <f aca="true" t="shared" si="3" ref="G19:J20">G20</f>
        <v>10000</v>
      </c>
      <c r="H19" s="59">
        <f t="shared" si="3"/>
        <v>0</v>
      </c>
      <c r="I19" s="59"/>
      <c r="J19" s="59">
        <f t="shared" si="3"/>
        <v>0</v>
      </c>
    </row>
    <row r="20" spans="1:10" s="5" customFormat="1" ht="16.5" thickBot="1">
      <c r="A20" s="58" t="s">
        <v>77</v>
      </c>
      <c r="B20" s="54" t="s">
        <v>211</v>
      </c>
      <c r="C20" s="55" t="s">
        <v>215</v>
      </c>
      <c r="D20" s="55" t="s">
        <v>78</v>
      </c>
      <c r="E20" s="56"/>
      <c r="F20" s="51">
        <f t="shared" si="0"/>
        <v>10000</v>
      </c>
      <c r="G20" s="73">
        <f t="shared" si="3"/>
        <v>10000</v>
      </c>
      <c r="H20" s="59">
        <f t="shared" si="3"/>
        <v>0</v>
      </c>
      <c r="I20" s="59"/>
      <c r="J20" s="59">
        <f t="shared" si="3"/>
        <v>0</v>
      </c>
    </row>
    <row r="21" spans="1:10" ht="16.5" thickBot="1">
      <c r="A21" s="58" t="s">
        <v>79</v>
      </c>
      <c r="B21" s="54" t="s">
        <v>211</v>
      </c>
      <c r="C21" s="55" t="s">
        <v>215</v>
      </c>
      <c r="D21" s="55" t="s">
        <v>78</v>
      </c>
      <c r="E21" s="56" t="s">
        <v>80</v>
      </c>
      <c r="F21" s="51">
        <f t="shared" si="0"/>
        <v>10000</v>
      </c>
      <c r="G21" s="73">
        <v>10000</v>
      </c>
      <c r="H21" s="52">
        <v>0</v>
      </c>
      <c r="I21" s="52"/>
      <c r="J21" s="52">
        <v>0</v>
      </c>
    </row>
    <row r="22" spans="1:10" ht="16.5" thickBot="1">
      <c r="A22" s="60" t="s">
        <v>34</v>
      </c>
      <c r="B22" s="54" t="s">
        <v>212</v>
      </c>
      <c r="C22" s="55" t="s">
        <v>245</v>
      </c>
      <c r="D22" s="55"/>
      <c r="E22" s="56"/>
      <c r="F22" s="51">
        <f t="shared" si="0"/>
        <v>45900</v>
      </c>
      <c r="G22" s="59">
        <f aca="true" t="shared" si="4" ref="G22:J23">G23</f>
        <v>0</v>
      </c>
      <c r="H22" s="59">
        <f t="shared" si="4"/>
        <v>0</v>
      </c>
      <c r="I22" s="59"/>
      <c r="J22" s="59">
        <f t="shared" si="4"/>
        <v>45900</v>
      </c>
    </row>
    <row r="23" spans="1:10" ht="32.25" thickBot="1">
      <c r="A23" s="58" t="s">
        <v>35</v>
      </c>
      <c r="B23" s="54" t="s">
        <v>212</v>
      </c>
      <c r="C23" s="55" t="s">
        <v>16</v>
      </c>
      <c r="D23" s="55" t="s">
        <v>81</v>
      </c>
      <c r="E23" s="56"/>
      <c r="F23" s="51">
        <f t="shared" si="0"/>
        <v>45900</v>
      </c>
      <c r="G23" s="59">
        <f t="shared" si="4"/>
        <v>0</v>
      </c>
      <c r="H23" s="59">
        <f t="shared" si="4"/>
        <v>0</v>
      </c>
      <c r="I23" s="59"/>
      <c r="J23" s="59">
        <f t="shared" si="4"/>
        <v>45900</v>
      </c>
    </row>
    <row r="24" spans="1:10" ht="15.75">
      <c r="A24" s="58" t="s">
        <v>75</v>
      </c>
      <c r="B24" s="54" t="s">
        <v>212</v>
      </c>
      <c r="C24" s="55" t="s">
        <v>16</v>
      </c>
      <c r="D24" s="55" t="s">
        <v>81</v>
      </c>
      <c r="E24" s="56" t="s">
        <v>76</v>
      </c>
      <c r="F24" s="51">
        <f t="shared" si="0"/>
        <v>45900</v>
      </c>
      <c r="G24" s="59">
        <v>0</v>
      </c>
      <c r="H24" s="62">
        <v>0</v>
      </c>
      <c r="I24" s="62">
        <v>0</v>
      </c>
      <c r="J24" s="62">
        <v>45900</v>
      </c>
    </row>
    <row r="25" spans="1:10" ht="15.75">
      <c r="A25" s="60" t="s">
        <v>19</v>
      </c>
      <c r="B25" s="54" t="s">
        <v>213</v>
      </c>
      <c r="C25" s="55" t="s">
        <v>245</v>
      </c>
      <c r="D25" s="55"/>
      <c r="E25" s="56"/>
      <c r="F25" s="63">
        <f t="shared" si="0"/>
        <v>236850</v>
      </c>
      <c r="G25" s="72">
        <f>G26</f>
        <v>22250</v>
      </c>
      <c r="H25" s="72">
        <f>H26</f>
        <v>0</v>
      </c>
      <c r="I25" s="72">
        <f>I26</f>
        <v>107300</v>
      </c>
      <c r="J25" s="64">
        <f>J26</f>
        <v>107300</v>
      </c>
    </row>
    <row r="26" spans="1:10" ht="15" customHeight="1">
      <c r="A26" s="58" t="s">
        <v>82</v>
      </c>
      <c r="B26" s="54" t="s">
        <v>213</v>
      </c>
      <c r="C26" s="55" t="s">
        <v>16</v>
      </c>
      <c r="D26" s="55"/>
      <c r="E26" s="56"/>
      <c r="F26" s="63">
        <f t="shared" si="0"/>
        <v>236850</v>
      </c>
      <c r="G26" s="72">
        <f>G29+G27</f>
        <v>22250</v>
      </c>
      <c r="H26" s="72">
        <f>H29+H27</f>
        <v>0</v>
      </c>
      <c r="I26" s="72">
        <f>I29+I27</f>
        <v>107300</v>
      </c>
      <c r="J26" s="72">
        <f>J29+J27</f>
        <v>107300</v>
      </c>
    </row>
    <row r="27" spans="1:10" ht="31.5" hidden="1">
      <c r="A27" s="58" t="s">
        <v>171</v>
      </c>
      <c r="B27" s="54" t="s">
        <v>213</v>
      </c>
      <c r="C27" s="55" t="s">
        <v>16</v>
      </c>
      <c r="D27" s="55" t="s">
        <v>172</v>
      </c>
      <c r="E27" s="56"/>
      <c r="F27" s="63">
        <f t="shared" si="0"/>
        <v>0</v>
      </c>
      <c r="G27" s="72">
        <f>G28</f>
        <v>0</v>
      </c>
      <c r="H27" s="72">
        <f>H28</f>
        <v>0</v>
      </c>
      <c r="I27" s="72">
        <f>I28</f>
        <v>0</v>
      </c>
      <c r="J27" s="72">
        <f>J28</f>
        <v>0</v>
      </c>
    </row>
    <row r="28" spans="1:10" ht="15.75" hidden="1">
      <c r="A28" s="58" t="s">
        <v>75</v>
      </c>
      <c r="B28" s="54" t="s">
        <v>213</v>
      </c>
      <c r="C28" s="55" t="s">
        <v>16</v>
      </c>
      <c r="D28" s="55" t="s">
        <v>172</v>
      </c>
      <c r="E28" s="56" t="s">
        <v>76</v>
      </c>
      <c r="F28" s="63">
        <f t="shared" si="0"/>
        <v>0</v>
      </c>
      <c r="G28" s="72">
        <v>0</v>
      </c>
      <c r="H28" s="72">
        <v>0</v>
      </c>
      <c r="I28" s="72">
        <v>0</v>
      </c>
      <c r="J28" s="64">
        <v>0</v>
      </c>
    </row>
    <row r="29" spans="1:10" ht="15.75">
      <c r="A29" s="58" t="s">
        <v>82</v>
      </c>
      <c r="B29" s="54" t="s">
        <v>213</v>
      </c>
      <c r="C29" s="55" t="s">
        <v>16</v>
      </c>
      <c r="D29" s="55" t="s">
        <v>83</v>
      </c>
      <c r="E29" s="56"/>
      <c r="F29" s="63">
        <f t="shared" si="0"/>
        <v>236850</v>
      </c>
      <c r="G29" s="72">
        <f>G30+G32</f>
        <v>22250</v>
      </c>
      <c r="H29" s="72">
        <f>H30+H32</f>
        <v>0</v>
      </c>
      <c r="I29" s="72">
        <f>I30+I32</f>
        <v>107300</v>
      </c>
      <c r="J29" s="72">
        <f>J30+J32</f>
        <v>107300</v>
      </c>
    </row>
    <row r="30" spans="1:10" ht="15.75">
      <c r="A30" s="58" t="s">
        <v>26</v>
      </c>
      <c r="B30" s="54" t="s">
        <v>213</v>
      </c>
      <c r="C30" s="55" t="s">
        <v>16</v>
      </c>
      <c r="D30" s="55" t="s">
        <v>84</v>
      </c>
      <c r="E30" s="56"/>
      <c r="F30" s="63">
        <f t="shared" si="0"/>
        <v>22250</v>
      </c>
      <c r="G30" s="72">
        <f>G31</f>
        <v>22250</v>
      </c>
      <c r="H30" s="64">
        <f>H31</f>
        <v>0</v>
      </c>
      <c r="I30" s="64"/>
      <c r="J30" s="64">
        <f>J31</f>
        <v>0</v>
      </c>
    </row>
    <row r="31" spans="1:10" ht="15.75">
      <c r="A31" s="58" t="s">
        <v>75</v>
      </c>
      <c r="B31" s="54" t="s">
        <v>213</v>
      </c>
      <c r="C31" s="55" t="s">
        <v>16</v>
      </c>
      <c r="D31" s="55" t="s">
        <v>84</v>
      </c>
      <c r="E31" s="56" t="s">
        <v>76</v>
      </c>
      <c r="F31" s="63">
        <f t="shared" si="0"/>
        <v>22250</v>
      </c>
      <c r="G31" s="73">
        <v>22250</v>
      </c>
      <c r="H31" s="64">
        <v>0</v>
      </c>
      <c r="I31" s="64"/>
      <c r="J31" s="64">
        <v>0</v>
      </c>
    </row>
    <row r="32" spans="1:10" ht="47.25">
      <c r="A32" s="58" t="s">
        <v>85</v>
      </c>
      <c r="B32" s="54" t="s">
        <v>213</v>
      </c>
      <c r="C32" s="55" t="s">
        <v>16</v>
      </c>
      <c r="D32" s="55" t="s">
        <v>86</v>
      </c>
      <c r="E32" s="56"/>
      <c r="F32" s="63">
        <f t="shared" si="0"/>
        <v>214600</v>
      </c>
      <c r="G32" s="73">
        <f>G33</f>
        <v>0</v>
      </c>
      <c r="H32" s="73">
        <f>H33</f>
        <v>0</v>
      </c>
      <c r="I32" s="73">
        <f>I33</f>
        <v>107300</v>
      </c>
      <c r="J32" s="59">
        <f>J33</f>
        <v>107300</v>
      </c>
    </row>
    <row r="33" spans="1:10" ht="15.75">
      <c r="A33" s="58" t="s">
        <v>75</v>
      </c>
      <c r="B33" s="54" t="s">
        <v>213</v>
      </c>
      <c r="C33" s="55" t="s">
        <v>16</v>
      </c>
      <c r="D33" s="55" t="s">
        <v>86</v>
      </c>
      <c r="E33" s="56" t="s">
        <v>76</v>
      </c>
      <c r="F33" s="63">
        <f t="shared" si="0"/>
        <v>214600</v>
      </c>
      <c r="G33" s="73">
        <v>0</v>
      </c>
      <c r="H33" s="64">
        <v>0</v>
      </c>
      <c r="I33" s="64">
        <v>107300</v>
      </c>
      <c r="J33" s="64">
        <v>107300</v>
      </c>
    </row>
    <row r="34" spans="1:10" ht="15.75">
      <c r="A34" s="60" t="s">
        <v>217</v>
      </c>
      <c r="B34" s="54" t="s">
        <v>214</v>
      </c>
      <c r="C34" s="55" t="s">
        <v>245</v>
      </c>
      <c r="D34" s="55"/>
      <c r="E34" s="56"/>
      <c r="F34" s="74">
        <f t="shared" si="0"/>
        <v>692540</v>
      </c>
      <c r="G34" s="74">
        <f>G35</f>
        <v>692540</v>
      </c>
      <c r="H34" s="74">
        <f>H35</f>
        <v>0</v>
      </c>
      <c r="I34" s="74">
        <f>I35</f>
        <v>0</v>
      </c>
      <c r="J34" s="63">
        <f>J35</f>
        <v>0</v>
      </c>
    </row>
    <row r="35" spans="1:10" ht="15.75">
      <c r="A35" s="58" t="s">
        <v>13</v>
      </c>
      <c r="B35" s="54" t="s">
        <v>214</v>
      </c>
      <c r="C35" s="55" t="s">
        <v>15</v>
      </c>
      <c r="D35" s="55"/>
      <c r="E35" s="56"/>
      <c r="F35" s="74">
        <f t="shared" si="0"/>
        <v>692540</v>
      </c>
      <c r="G35" s="74">
        <f>G36+G39</f>
        <v>692540</v>
      </c>
      <c r="H35" s="121">
        <f>H36+H39</f>
        <v>0</v>
      </c>
      <c r="I35" s="74">
        <f>I36+I39</f>
        <v>0</v>
      </c>
      <c r="J35" s="63">
        <f>J36+J39</f>
        <v>0</v>
      </c>
    </row>
    <row r="36" spans="1:10" ht="15.75">
      <c r="A36" s="58" t="s">
        <v>246</v>
      </c>
      <c r="B36" s="54" t="s">
        <v>214</v>
      </c>
      <c r="C36" s="55" t="s">
        <v>15</v>
      </c>
      <c r="D36" s="55" t="s">
        <v>27</v>
      </c>
      <c r="E36" s="56"/>
      <c r="F36" s="74">
        <f t="shared" si="0"/>
        <v>608500</v>
      </c>
      <c r="G36" s="75">
        <f aca="true" t="shared" si="5" ref="G36:J37">G37</f>
        <v>608500</v>
      </c>
      <c r="H36" s="122">
        <f t="shared" si="5"/>
        <v>0</v>
      </c>
      <c r="I36" s="75">
        <f t="shared" si="5"/>
        <v>0</v>
      </c>
      <c r="J36" s="64">
        <f t="shared" si="5"/>
        <v>0</v>
      </c>
    </row>
    <row r="37" spans="1:10" ht="15.75">
      <c r="A37" s="58" t="s">
        <v>23</v>
      </c>
      <c r="B37" s="54" t="s">
        <v>214</v>
      </c>
      <c r="C37" s="55" t="s">
        <v>15</v>
      </c>
      <c r="D37" s="55" t="s">
        <v>87</v>
      </c>
      <c r="E37" s="56"/>
      <c r="F37" s="74">
        <f t="shared" si="0"/>
        <v>608500</v>
      </c>
      <c r="G37" s="75">
        <f t="shared" si="5"/>
        <v>608500</v>
      </c>
      <c r="H37" s="122">
        <f t="shared" si="5"/>
        <v>0</v>
      </c>
      <c r="I37" s="75">
        <f t="shared" si="5"/>
        <v>0</v>
      </c>
      <c r="J37" s="64">
        <f t="shared" si="5"/>
        <v>0</v>
      </c>
    </row>
    <row r="38" spans="1:10" ht="15.75">
      <c r="A38" s="58" t="s">
        <v>88</v>
      </c>
      <c r="B38" s="54" t="s">
        <v>214</v>
      </c>
      <c r="C38" s="55" t="s">
        <v>15</v>
      </c>
      <c r="D38" s="55" t="s">
        <v>87</v>
      </c>
      <c r="E38" s="56" t="s">
        <v>89</v>
      </c>
      <c r="F38" s="74">
        <f t="shared" si="0"/>
        <v>608500</v>
      </c>
      <c r="G38" s="75">
        <v>608500</v>
      </c>
      <c r="H38" s="122">
        <v>0</v>
      </c>
      <c r="I38" s="75">
        <v>0</v>
      </c>
      <c r="J38" s="64">
        <v>0</v>
      </c>
    </row>
    <row r="39" spans="1:10" ht="15.75">
      <c r="A39" s="58" t="s">
        <v>24</v>
      </c>
      <c r="B39" s="54" t="s">
        <v>214</v>
      </c>
      <c r="C39" s="55" t="s">
        <v>15</v>
      </c>
      <c r="D39" s="55" t="s">
        <v>25</v>
      </c>
      <c r="E39" s="56"/>
      <c r="F39" s="63">
        <f t="shared" si="0"/>
        <v>84040</v>
      </c>
      <c r="G39" s="64">
        <f>G41</f>
        <v>84040</v>
      </c>
      <c r="H39" s="72">
        <f>H41</f>
        <v>0</v>
      </c>
      <c r="I39" s="64"/>
      <c r="J39" s="64">
        <f>J41</f>
        <v>0</v>
      </c>
    </row>
    <row r="40" spans="1:10" ht="15.75">
      <c r="A40" s="58" t="s">
        <v>23</v>
      </c>
      <c r="B40" s="54" t="s">
        <v>214</v>
      </c>
      <c r="C40" s="55" t="s">
        <v>15</v>
      </c>
      <c r="D40" s="55" t="s">
        <v>90</v>
      </c>
      <c r="E40" s="56"/>
      <c r="F40" s="63">
        <f t="shared" si="0"/>
        <v>84040</v>
      </c>
      <c r="G40" s="64">
        <f>G41</f>
        <v>84040</v>
      </c>
      <c r="H40" s="72">
        <f>H41</f>
        <v>0</v>
      </c>
      <c r="I40" s="64"/>
      <c r="J40" s="64">
        <f>J41</f>
        <v>0</v>
      </c>
    </row>
    <row r="41" spans="1:10" ht="15.75">
      <c r="A41" s="58" t="s">
        <v>88</v>
      </c>
      <c r="B41" s="54" t="s">
        <v>214</v>
      </c>
      <c r="C41" s="55" t="s">
        <v>15</v>
      </c>
      <c r="D41" s="55" t="s">
        <v>90</v>
      </c>
      <c r="E41" s="56" t="s">
        <v>89</v>
      </c>
      <c r="F41" s="63">
        <f t="shared" si="0"/>
        <v>84040</v>
      </c>
      <c r="G41" s="64">
        <v>84040</v>
      </c>
      <c r="H41" s="72">
        <v>0</v>
      </c>
      <c r="I41" s="78"/>
      <c r="J41" s="65">
        <v>0</v>
      </c>
    </row>
    <row r="42" spans="1:10" ht="1.5" customHeight="1" thickBot="1">
      <c r="A42" s="60" t="s">
        <v>162</v>
      </c>
      <c r="B42" s="54" t="s">
        <v>215</v>
      </c>
      <c r="C42" s="55"/>
      <c r="D42" s="55"/>
      <c r="E42" s="56"/>
      <c r="F42" s="63">
        <f t="shared" si="0"/>
        <v>0</v>
      </c>
      <c r="G42" s="64">
        <f aca="true" t="shared" si="6" ref="G42:J44">G43</f>
        <v>0</v>
      </c>
      <c r="H42" s="72">
        <f t="shared" si="6"/>
        <v>0</v>
      </c>
      <c r="I42" s="64">
        <f t="shared" si="6"/>
        <v>0</v>
      </c>
      <c r="J42" s="64">
        <f t="shared" si="6"/>
        <v>0</v>
      </c>
    </row>
    <row r="43" spans="1:10" ht="16.5" hidden="1" thickBot="1">
      <c r="A43" s="58" t="s">
        <v>216</v>
      </c>
      <c r="B43" s="54" t="s">
        <v>215</v>
      </c>
      <c r="C43" s="55" t="s">
        <v>15</v>
      </c>
      <c r="D43" s="55"/>
      <c r="E43" s="56"/>
      <c r="F43" s="63">
        <f t="shared" si="0"/>
        <v>0</v>
      </c>
      <c r="G43" s="64">
        <f t="shared" si="6"/>
        <v>0</v>
      </c>
      <c r="H43" s="64">
        <f t="shared" si="6"/>
        <v>0</v>
      </c>
      <c r="I43" s="64">
        <f t="shared" si="6"/>
        <v>0</v>
      </c>
      <c r="J43" s="64">
        <f t="shared" si="6"/>
        <v>0</v>
      </c>
    </row>
    <row r="44" spans="1:10" ht="16.5" hidden="1" thickBot="1">
      <c r="A44" s="58" t="s">
        <v>163</v>
      </c>
      <c r="B44" s="54" t="s">
        <v>215</v>
      </c>
      <c r="C44" s="55" t="s">
        <v>15</v>
      </c>
      <c r="D44" s="55" t="s">
        <v>164</v>
      </c>
      <c r="E44" s="56"/>
      <c r="F44" s="63">
        <f t="shared" si="0"/>
        <v>0</v>
      </c>
      <c r="G44" s="64">
        <f t="shared" si="6"/>
        <v>0</v>
      </c>
      <c r="H44" s="64">
        <f t="shared" si="6"/>
        <v>0</v>
      </c>
      <c r="I44" s="64">
        <f t="shared" si="6"/>
        <v>0</v>
      </c>
      <c r="J44" s="64">
        <f t="shared" si="6"/>
        <v>0</v>
      </c>
    </row>
    <row r="45" spans="1:10" ht="16.5" hidden="1" thickBot="1">
      <c r="A45" s="58" t="s">
        <v>75</v>
      </c>
      <c r="B45" s="54" t="s">
        <v>215</v>
      </c>
      <c r="C45" s="55" t="s">
        <v>15</v>
      </c>
      <c r="D45" s="55" t="s">
        <v>164</v>
      </c>
      <c r="E45" s="56" t="s">
        <v>76</v>
      </c>
      <c r="F45" s="123">
        <f t="shared" si="0"/>
        <v>0</v>
      </c>
      <c r="G45" s="64">
        <v>0</v>
      </c>
      <c r="H45" s="72">
        <v>0</v>
      </c>
      <c r="I45" s="78">
        <v>0</v>
      </c>
      <c r="J45" s="64"/>
    </row>
    <row r="46" spans="1:10" ht="16.5" thickBot="1">
      <c r="A46" s="163"/>
      <c r="B46" s="218" t="s">
        <v>14</v>
      </c>
      <c r="C46" s="218"/>
      <c r="D46" s="219"/>
      <c r="E46" s="164"/>
      <c r="F46" s="161">
        <f t="shared" si="0"/>
        <v>1435100</v>
      </c>
      <c r="G46" s="162">
        <f>G34+G25+G22+G12+G42</f>
        <v>1174600</v>
      </c>
      <c r="H46" s="162">
        <f>H34+H25+H22+H12+H42</f>
        <v>0</v>
      </c>
      <c r="I46" s="162">
        <f>I34+I25+I22+I12+I42</f>
        <v>107300</v>
      </c>
      <c r="J46" s="162">
        <f>J34+J25+J22+J12+J42</f>
        <v>153200</v>
      </c>
    </row>
    <row r="51" spans="1:10" s="5" customFormat="1" ht="15.75">
      <c r="A51" s="41"/>
      <c r="B51" s="41"/>
      <c r="C51" s="41"/>
      <c r="D51" s="41"/>
      <c r="E51" s="41"/>
      <c r="F51" s="41"/>
      <c r="G51" s="41"/>
      <c r="H51" s="41"/>
      <c r="I51" s="41"/>
      <c r="J51" s="41"/>
    </row>
    <row r="54" spans="1:10" s="5" customFormat="1" ht="15.75">
      <c r="A54" s="41"/>
      <c r="B54" s="41"/>
      <c r="C54" s="41"/>
      <c r="D54" s="41"/>
      <c r="E54" s="41"/>
      <c r="F54" s="41"/>
      <c r="G54" s="41"/>
      <c r="H54" s="41"/>
      <c r="I54" s="41"/>
      <c r="J54" s="41"/>
    </row>
    <row r="57" spans="1:10" s="5" customFormat="1" ht="15.75">
      <c r="A57" s="41"/>
      <c r="B57" s="41"/>
      <c r="C57" s="41"/>
      <c r="D57" s="41"/>
      <c r="E57" s="41"/>
      <c r="F57" s="41"/>
      <c r="G57" s="41"/>
      <c r="H57" s="41"/>
      <c r="I57" s="41"/>
      <c r="J57" s="41"/>
    </row>
    <row r="58" spans="1:10" s="5" customFormat="1" ht="15.75">
      <c r="A58" s="41"/>
      <c r="B58" s="41"/>
      <c r="C58" s="41"/>
      <c r="D58" s="41"/>
      <c r="E58" s="41"/>
      <c r="F58" s="41"/>
      <c r="G58" s="41"/>
      <c r="H58" s="41"/>
      <c r="I58" s="41"/>
      <c r="J58" s="41"/>
    </row>
    <row r="63" ht="17.25" customHeight="1"/>
    <row r="73" spans="1:10" s="5" customFormat="1" ht="15.75">
      <c r="A73" s="41"/>
      <c r="B73" s="41"/>
      <c r="C73" s="41"/>
      <c r="D73" s="41"/>
      <c r="E73" s="41"/>
      <c r="F73" s="41"/>
      <c r="G73" s="41"/>
      <c r="H73" s="41"/>
      <c r="I73" s="41"/>
      <c r="J73" s="41"/>
    </row>
    <row r="74" spans="1:10" s="5" customFormat="1" ht="15.75">
      <c r="A74" s="41"/>
      <c r="B74" s="41"/>
      <c r="C74" s="41"/>
      <c r="D74" s="41"/>
      <c r="E74" s="41"/>
      <c r="F74" s="41"/>
      <c r="G74" s="41"/>
      <c r="H74" s="41"/>
      <c r="I74" s="41"/>
      <c r="J74" s="41"/>
    </row>
    <row r="75" spans="1:10" s="5" customFormat="1" ht="15.75">
      <c r="A75" s="41"/>
      <c r="B75" s="41"/>
      <c r="C75" s="41"/>
      <c r="D75" s="41"/>
      <c r="E75" s="41"/>
      <c r="F75" s="41"/>
      <c r="G75" s="41"/>
      <c r="H75" s="41"/>
      <c r="I75" s="41"/>
      <c r="J75" s="41"/>
    </row>
    <row r="77" spans="1:10" s="5" customFormat="1" ht="15.75">
      <c r="A77" s="41"/>
      <c r="B77" s="41"/>
      <c r="C77" s="41"/>
      <c r="D77" s="41"/>
      <c r="E77" s="41"/>
      <c r="F77" s="41"/>
      <c r="G77" s="41"/>
      <c r="H77" s="41"/>
      <c r="I77" s="41"/>
      <c r="J77" s="41"/>
    </row>
    <row r="78" spans="1:10" s="5" customFormat="1" ht="15.75">
      <c r="A78" s="41"/>
      <c r="B78" s="41"/>
      <c r="C78" s="41"/>
      <c r="D78" s="41"/>
      <c r="E78" s="41"/>
      <c r="F78" s="41"/>
      <c r="G78" s="41"/>
      <c r="H78" s="41"/>
      <c r="I78" s="41"/>
      <c r="J78" s="41"/>
    </row>
    <row r="79" ht="30.75" customHeight="1"/>
    <row r="80" ht="32.25" customHeight="1"/>
    <row r="81" ht="15.75" customHeight="1"/>
    <row r="82" ht="32.25" customHeight="1"/>
    <row r="95" spans="1:10" s="5" customFormat="1" ht="15.75">
      <c r="A95" s="41"/>
      <c r="B95" s="41"/>
      <c r="C95" s="41"/>
      <c r="D95" s="41"/>
      <c r="E95" s="41"/>
      <c r="F95" s="41"/>
      <c r="G95" s="41"/>
      <c r="H95" s="41"/>
      <c r="I95" s="41"/>
      <c r="J95" s="41"/>
    </row>
    <row r="96" spans="1:10" s="5" customFormat="1" ht="15.75">
      <c r="A96" s="41"/>
      <c r="B96" s="41"/>
      <c r="C96" s="41"/>
      <c r="D96" s="41"/>
      <c r="E96" s="41"/>
      <c r="F96" s="41"/>
      <c r="G96" s="41"/>
      <c r="H96" s="41"/>
      <c r="I96" s="41"/>
      <c r="J96" s="41"/>
    </row>
    <row r="97" spans="1:10" s="5" customFormat="1" ht="15.75">
      <c r="A97" s="41"/>
      <c r="B97" s="41"/>
      <c r="C97" s="41"/>
      <c r="D97" s="41"/>
      <c r="E97" s="41"/>
      <c r="F97" s="41"/>
      <c r="G97" s="41"/>
      <c r="H97" s="41"/>
      <c r="I97" s="41"/>
      <c r="J97" s="41"/>
    </row>
  </sheetData>
  <sheetProtection/>
  <mergeCells count="10">
    <mergeCell ref="B2:F2"/>
    <mergeCell ref="F9:F10"/>
    <mergeCell ref="B46:D46"/>
    <mergeCell ref="E9:E10"/>
    <mergeCell ref="D9:D10"/>
    <mergeCell ref="C9:C10"/>
    <mergeCell ref="B9:B10"/>
    <mergeCell ref="A5:I5"/>
    <mergeCell ref="A6:I6"/>
    <mergeCell ref="A9:A10"/>
  </mergeCells>
  <printOptions horizontalCentered="1"/>
  <pageMargins left="0.7874015748031497" right="0.3937007874015748" top="0.2362204724409449" bottom="0.2755905511811024" header="0.5118110236220472" footer="0.5118110236220472"/>
  <pageSetup fitToHeight="1" fitToWidth="1" horizontalDpi="600" verticalDpi="600" orientation="portrait" paperSize="9" scale="86" r:id="rId1"/>
  <headerFooter alignWithMargins="0">
    <oddFooter>&amp;CСтраница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8"/>
  <sheetViews>
    <sheetView zoomScalePageLayoutView="0" workbookViewId="0" topLeftCell="A1">
      <selection activeCell="C3" sqref="C3:F3"/>
    </sheetView>
  </sheetViews>
  <sheetFormatPr defaultColWidth="9.00390625" defaultRowHeight="12.75"/>
  <cols>
    <col min="1" max="1" width="43.375" style="41" customWidth="1"/>
    <col min="2" max="2" width="5.125" style="41" customWidth="1"/>
    <col min="3" max="3" width="6.125" style="41" customWidth="1"/>
    <col min="4" max="4" width="5.625" style="41" customWidth="1"/>
    <col min="5" max="5" width="9.00390625" style="41" customWidth="1"/>
    <col min="6" max="6" width="10.125" style="41" customWidth="1"/>
    <col min="7" max="7" width="12.375" style="41" customWidth="1"/>
    <col min="8" max="8" width="11.875" style="41" hidden="1" customWidth="1"/>
    <col min="9" max="10" width="10.75390625" style="41" hidden="1" customWidth="1"/>
    <col min="11" max="11" width="10.875" style="41" hidden="1" customWidth="1"/>
    <col min="12" max="16384" width="9.125" style="43" customWidth="1"/>
  </cols>
  <sheetData>
    <row r="1" spans="5:10" ht="15.75">
      <c r="E1" s="232" t="s">
        <v>205</v>
      </c>
      <c r="F1" s="232"/>
      <c r="G1" s="6"/>
      <c r="I1" s="168"/>
      <c r="J1" s="168"/>
    </row>
    <row r="2" spans="2:7" ht="59.25" customHeight="1">
      <c r="B2" s="233" t="s">
        <v>209</v>
      </c>
      <c r="C2" s="233"/>
      <c r="D2" s="233"/>
      <c r="E2" s="233"/>
      <c r="F2" s="233"/>
      <c r="G2" s="6"/>
    </row>
    <row r="3" spans="3:10" ht="15.75">
      <c r="C3" s="234" t="s">
        <v>247</v>
      </c>
      <c r="D3" s="234"/>
      <c r="E3" s="234"/>
      <c r="F3" s="234"/>
      <c r="G3" s="6"/>
      <c r="I3" s="168"/>
      <c r="J3" s="168"/>
    </row>
    <row r="4" spans="7:11" ht="15.75">
      <c r="G4" s="6"/>
      <c r="K4" s="71"/>
    </row>
    <row r="5" spans="1:10" ht="17.25" customHeight="1">
      <c r="A5" s="226" t="s">
        <v>157</v>
      </c>
      <c r="B5" s="226"/>
      <c r="C5" s="226"/>
      <c r="D5" s="226"/>
      <c r="E5" s="226"/>
      <c r="F5" s="226"/>
      <c r="G5" s="226"/>
      <c r="H5" s="226"/>
      <c r="I5" s="226"/>
      <c r="J5" s="226"/>
    </row>
    <row r="6" spans="1:11" ht="45.75" customHeight="1">
      <c r="A6" s="227" t="s">
        <v>218</v>
      </c>
      <c r="B6" s="227"/>
      <c r="C6" s="227"/>
      <c r="D6" s="227"/>
      <c r="E6" s="227"/>
      <c r="F6" s="227"/>
      <c r="G6" s="227"/>
      <c r="H6" s="227"/>
      <c r="I6" s="227"/>
      <c r="J6" s="227"/>
      <c r="K6" s="43"/>
    </row>
    <row r="7" spans="1:4" ht="6" customHeight="1">
      <c r="A7" s="7"/>
      <c r="B7" s="7"/>
      <c r="D7" s="42"/>
    </row>
    <row r="8" spans="1:11" ht="17.25" customHeight="1" thickBot="1">
      <c r="A8" s="40"/>
      <c r="B8" s="40"/>
      <c r="D8" s="42"/>
      <c r="G8" s="41" t="s">
        <v>100</v>
      </c>
      <c r="K8" s="6"/>
    </row>
    <row r="9" spans="1:11" ht="17.25" customHeight="1" thickBot="1">
      <c r="A9" s="230" t="s">
        <v>5</v>
      </c>
      <c r="B9" s="222" t="s">
        <v>206</v>
      </c>
      <c r="C9" s="222" t="s">
        <v>6</v>
      </c>
      <c r="D9" s="224" t="s">
        <v>7</v>
      </c>
      <c r="E9" s="222" t="s">
        <v>20</v>
      </c>
      <c r="F9" s="220" t="s">
        <v>21</v>
      </c>
      <c r="G9" s="216" t="s">
        <v>46</v>
      </c>
      <c r="H9" s="205"/>
      <c r="I9" s="205"/>
      <c r="J9" s="205"/>
      <c r="K9" s="206"/>
    </row>
    <row r="10" spans="1:11" s="5" customFormat="1" ht="21.75" customHeight="1" thickBot="1">
      <c r="A10" s="231"/>
      <c r="B10" s="223"/>
      <c r="C10" s="223"/>
      <c r="D10" s="225"/>
      <c r="E10" s="223"/>
      <c r="F10" s="221"/>
      <c r="G10" s="217"/>
      <c r="H10" s="208" t="s">
        <v>8</v>
      </c>
      <c r="I10" s="69" t="s">
        <v>9</v>
      </c>
      <c r="J10" s="76" t="s">
        <v>103</v>
      </c>
      <c r="K10" s="70" t="s">
        <v>10</v>
      </c>
    </row>
    <row r="11" spans="1:11" s="5" customFormat="1" ht="15.75">
      <c r="A11" s="144">
        <v>1</v>
      </c>
      <c r="B11" s="142">
        <v>2</v>
      </c>
      <c r="C11" s="145">
        <v>3</v>
      </c>
      <c r="D11" s="146" t="s">
        <v>207</v>
      </c>
      <c r="E11" s="147">
        <v>5</v>
      </c>
      <c r="F11" s="147">
        <v>6</v>
      </c>
      <c r="G11" s="148">
        <v>7</v>
      </c>
      <c r="H11" s="148">
        <v>8</v>
      </c>
      <c r="I11" s="148">
        <v>9</v>
      </c>
      <c r="J11" s="143">
        <v>10</v>
      </c>
      <c r="K11" s="149">
        <v>11</v>
      </c>
    </row>
    <row r="12" spans="1:11" s="5" customFormat="1" ht="31.5">
      <c r="A12" s="154" t="s">
        <v>106</v>
      </c>
      <c r="B12" s="152">
        <v>993</v>
      </c>
      <c r="C12" s="152"/>
      <c r="D12" s="153"/>
      <c r="E12" s="152"/>
      <c r="F12" s="152"/>
      <c r="G12" s="152"/>
      <c r="H12" s="152"/>
      <c r="I12" s="152"/>
      <c r="J12" s="152"/>
      <c r="K12" s="152"/>
    </row>
    <row r="13" spans="1:11" ht="16.5" thickBot="1">
      <c r="A13" s="47" t="s">
        <v>11</v>
      </c>
      <c r="B13" s="152">
        <v>993</v>
      </c>
      <c r="C13" s="54" t="s">
        <v>211</v>
      </c>
      <c r="D13" s="150" t="s">
        <v>245</v>
      </c>
      <c r="E13" s="150"/>
      <c r="F13" s="151"/>
      <c r="G13" s="63">
        <f>H13+I13+J13+K13</f>
        <v>459810</v>
      </c>
      <c r="H13" s="61">
        <f>H14+H20+H17</f>
        <v>459810</v>
      </c>
      <c r="I13" s="61">
        <f>I14+I20+I17</f>
        <v>0</v>
      </c>
      <c r="J13" s="61">
        <f>J14+J20+J17</f>
        <v>0</v>
      </c>
      <c r="K13" s="61">
        <f>K14+K20+K17</f>
        <v>0</v>
      </c>
    </row>
    <row r="14" spans="1:11" ht="67.5" customHeight="1" thickBot="1">
      <c r="A14" s="53" t="s">
        <v>12</v>
      </c>
      <c r="B14" s="152">
        <v>993</v>
      </c>
      <c r="C14" s="54" t="s">
        <v>211</v>
      </c>
      <c r="D14" s="55" t="s">
        <v>17</v>
      </c>
      <c r="E14" s="55"/>
      <c r="F14" s="56"/>
      <c r="G14" s="51">
        <f aca="true" t="shared" si="0" ref="G14:G47">SUM(H14:K14)</f>
        <v>449810</v>
      </c>
      <c r="H14" s="57">
        <f aca="true" t="shared" si="1" ref="H14:K15">H15</f>
        <v>449810</v>
      </c>
      <c r="I14" s="57">
        <f t="shared" si="1"/>
        <v>0</v>
      </c>
      <c r="J14" s="57">
        <f t="shared" si="1"/>
        <v>0</v>
      </c>
      <c r="K14" s="57">
        <f t="shared" si="1"/>
        <v>0</v>
      </c>
    </row>
    <row r="15" spans="1:11" ht="16.5" thickBot="1">
      <c r="A15" s="58" t="s">
        <v>22</v>
      </c>
      <c r="B15" s="152">
        <v>993</v>
      </c>
      <c r="C15" s="54" t="s">
        <v>211</v>
      </c>
      <c r="D15" s="55" t="s">
        <v>17</v>
      </c>
      <c r="E15" s="55" t="s">
        <v>74</v>
      </c>
      <c r="F15" s="56"/>
      <c r="G15" s="51">
        <f t="shared" si="0"/>
        <v>449810</v>
      </c>
      <c r="H15" s="59">
        <f t="shared" si="1"/>
        <v>449810</v>
      </c>
      <c r="I15" s="59">
        <f t="shared" si="1"/>
        <v>0</v>
      </c>
      <c r="J15" s="59">
        <f t="shared" si="1"/>
        <v>0</v>
      </c>
      <c r="K15" s="59">
        <f t="shared" si="1"/>
        <v>0</v>
      </c>
    </row>
    <row r="16" spans="1:11" s="5" customFormat="1" ht="32.25" thickBot="1">
      <c r="A16" s="58" t="s">
        <v>75</v>
      </c>
      <c r="B16" s="152">
        <v>993</v>
      </c>
      <c r="C16" s="54" t="s">
        <v>211</v>
      </c>
      <c r="D16" s="55" t="s">
        <v>17</v>
      </c>
      <c r="E16" s="55" t="s">
        <v>74</v>
      </c>
      <c r="F16" s="56" t="s">
        <v>76</v>
      </c>
      <c r="G16" s="51">
        <f t="shared" si="0"/>
        <v>449810</v>
      </c>
      <c r="H16" s="59">
        <v>449810</v>
      </c>
      <c r="I16" s="89">
        <v>0</v>
      </c>
      <c r="J16" s="89"/>
      <c r="K16" s="89">
        <v>0</v>
      </c>
    </row>
    <row r="17" spans="1:11" s="5" customFormat="1" ht="16.5" hidden="1" thickBot="1">
      <c r="A17" s="58" t="s">
        <v>158</v>
      </c>
      <c r="B17" s="152">
        <v>993</v>
      </c>
      <c r="C17" s="54" t="s">
        <v>211</v>
      </c>
      <c r="D17" s="55" t="s">
        <v>159</v>
      </c>
      <c r="E17" s="55"/>
      <c r="F17" s="88"/>
      <c r="G17" s="51">
        <f t="shared" si="0"/>
        <v>0</v>
      </c>
      <c r="H17" s="59">
        <f aca="true" t="shared" si="2" ref="H17:K18">H18</f>
        <v>0</v>
      </c>
      <c r="I17" s="59">
        <f t="shared" si="2"/>
        <v>0</v>
      </c>
      <c r="J17" s="59">
        <f t="shared" si="2"/>
        <v>0</v>
      </c>
      <c r="K17" s="59">
        <f t="shared" si="2"/>
        <v>0</v>
      </c>
    </row>
    <row r="18" spans="1:11" s="5" customFormat="1" ht="32.25" hidden="1" thickBot="1">
      <c r="A18" s="58" t="s">
        <v>160</v>
      </c>
      <c r="B18" s="152">
        <v>993</v>
      </c>
      <c r="C18" s="54" t="s">
        <v>211</v>
      </c>
      <c r="D18" s="55" t="s">
        <v>159</v>
      </c>
      <c r="E18" s="55" t="s">
        <v>161</v>
      </c>
      <c r="F18" s="88"/>
      <c r="G18" s="51">
        <f t="shared" si="0"/>
        <v>0</v>
      </c>
      <c r="H18" s="59">
        <f t="shared" si="2"/>
        <v>0</v>
      </c>
      <c r="I18" s="59">
        <f t="shared" si="2"/>
        <v>0</v>
      </c>
      <c r="J18" s="59">
        <f t="shared" si="2"/>
        <v>0</v>
      </c>
      <c r="K18" s="59">
        <f t="shared" si="2"/>
        <v>0</v>
      </c>
    </row>
    <row r="19" spans="1:11" s="5" customFormat="1" ht="32.25" hidden="1" thickBot="1">
      <c r="A19" s="58" t="s">
        <v>75</v>
      </c>
      <c r="B19" s="152">
        <v>993</v>
      </c>
      <c r="C19" s="54" t="s">
        <v>211</v>
      </c>
      <c r="D19" s="55" t="s">
        <v>159</v>
      </c>
      <c r="E19" s="55" t="s">
        <v>161</v>
      </c>
      <c r="F19" s="88" t="s">
        <v>76</v>
      </c>
      <c r="G19" s="51">
        <f t="shared" si="0"/>
        <v>0</v>
      </c>
      <c r="H19" s="59">
        <v>0</v>
      </c>
      <c r="I19" s="62">
        <v>0</v>
      </c>
      <c r="J19" s="62">
        <v>0</v>
      </c>
      <c r="K19" s="62">
        <v>0</v>
      </c>
    </row>
    <row r="20" spans="1:11" s="5" customFormat="1" ht="16.5" thickBot="1">
      <c r="A20" s="58" t="s">
        <v>18</v>
      </c>
      <c r="B20" s="152">
        <v>993</v>
      </c>
      <c r="C20" s="54" t="s">
        <v>211</v>
      </c>
      <c r="D20" s="55" t="s">
        <v>215</v>
      </c>
      <c r="E20" s="55"/>
      <c r="F20" s="56"/>
      <c r="G20" s="51">
        <f t="shared" si="0"/>
        <v>10000</v>
      </c>
      <c r="H20" s="73">
        <f aca="true" t="shared" si="3" ref="H20:K21">H21</f>
        <v>10000</v>
      </c>
      <c r="I20" s="59">
        <f t="shared" si="3"/>
        <v>0</v>
      </c>
      <c r="J20" s="59"/>
      <c r="K20" s="59">
        <f t="shared" si="3"/>
        <v>0</v>
      </c>
    </row>
    <row r="21" spans="1:11" s="5" customFormat="1" ht="23.25" customHeight="1" thickBot="1">
      <c r="A21" s="58" t="s">
        <v>77</v>
      </c>
      <c r="B21" s="152">
        <v>993</v>
      </c>
      <c r="C21" s="54" t="s">
        <v>211</v>
      </c>
      <c r="D21" s="55" t="s">
        <v>215</v>
      </c>
      <c r="E21" s="55" t="s">
        <v>78</v>
      </c>
      <c r="F21" s="56"/>
      <c r="G21" s="51">
        <f t="shared" si="0"/>
        <v>10000</v>
      </c>
      <c r="H21" s="73">
        <f t="shared" si="3"/>
        <v>10000</v>
      </c>
      <c r="I21" s="59">
        <f t="shared" si="3"/>
        <v>0</v>
      </c>
      <c r="J21" s="59"/>
      <c r="K21" s="59">
        <f t="shared" si="3"/>
        <v>0</v>
      </c>
    </row>
    <row r="22" spans="1:11" ht="16.5" thickBot="1">
      <c r="A22" s="58" t="s">
        <v>79</v>
      </c>
      <c r="B22" s="152">
        <v>993</v>
      </c>
      <c r="C22" s="54" t="s">
        <v>211</v>
      </c>
      <c r="D22" s="55" t="s">
        <v>215</v>
      </c>
      <c r="E22" s="55" t="s">
        <v>78</v>
      </c>
      <c r="F22" s="56" t="s">
        <v>80</v>
      </c>
      <c r="G22" s="51">
        <f t="shared" si="0"/>
        <v>10000</v>
      </c>
      <c r="H22" s="73">
        <v>10000</v>
      </c>
      <c r="I22" s="52">
        <v>0</v>
      </c>
      <c r="J22" s="52"/>
      <c r="K22" s="52">
        <v>0</v>
      </c>
    </row>
    <row r="23" spans="1:11" ht="16.5" thickBot="1">
      <c r="A23" s="60" t="s">
        <v>34</v>
      </c>
      <c r="B23" s="152">
        <v>993</v>
      </c>
      <c r="C23" s="54" t="s">
        <v>212</v>
      </c>
      <c r="D23" s="55" t="s">
        <v>245</v>
      </c>
      <c r="E23" s="55"/>
      <c r="F23" s="56"/>
      <c r="G23" s="51">
        <f t="shared" si="0"/>
        <v>45900</v>
      </c>
      <c r="H23" s="59">
        <f aca="true" t="shared" si="4" ref="H23:K24">H24</f>
        <v>0</v>
      </c>
      <c r="I23" s="59">
        <f t="shared" si="4"/>
        <v>0</v>
      </c>
      <c r="J23" s="59"/>
      <c r="K23" s="59">
        <f t="shared" si="4"/>
        <v>45900</v>
      </c>
    </row>
    <row r="24" spans="1:11" ht="48" thickBot="1">
      <c r="A24" s="58" t="s">
        <v>35</v>
      </c>
      <c r="B24" s="152">
        <v>993</v>
      </c>
      <c r="C24" s="54" t="s">
        <v>212</v>
      </c>
      <c r="D24" s="55" t="s">
        <v>16</v>
      </c>
      <c r="E24" s="55" t="s">
        <v>81</v>
      </c>
      <c r="F24" s="56"/>
      <c r="G24" s="51">
        <f t="shared" si="0"/>
        <v>45900</v>
      </c>
      <c r="H24" s="59">
        <f t="shared" si="4"/>
        <v>0</v>
      </c>
      <c r="I24" s="59">
        <f t="shared" si="4"/>
        <v>0</v>
      </c>
      <c r="J24" s="59"/>
      <c r="K24" s="59">
        <f t="shared" si="4"/>
        <v>45900</v>
      </c>
    </row>
    <row r="25" spans="1:11" ht="31.5">
      <c r="A25" s="58" t="s">
        <v>75</v>
      </c>
      <c r="B25" s="152">
        <v>993</v>
      </c>
      <c r="C25" s="54" t="s">
        <v>212</v>
      </c>
      <c r="D25" s="55" t="s">
        <v>16</v>
      </c>
      <c r="E25" s="55" t="s">
        <v>81</v>
      </c>
      <c r="F25" s="56" t="s">
        <v>76</v>
      </c>
      <c r="G25" s="51">
        <f t="shared" si="0"/>
        <v>45900</v>
      </c>
      <c r="H25" s="59">
        <v>0</v>
      </c>
      <c r="I25" s="62">
        <v>0</v>
      </c>
      <c r="J25" s="62">
        <v>0</v>
      </c>
      <c r="K25" s="62">
        <v>45900</v>
      </c>
    </row>
    <row r="26" spans="1:11" ht="15.75">
      <c r="A26" s="60" t="s">
        <v>19</v>
      </c>
      <c r="B26" s="152">
        <v>993</v>
      </c>
      <c r="C26" s="54" t="s">
        <v>213</v>
      </c>
      <c r="D26" s="55" t="s">
        <v>245</v>
      </c>
      <c r="E26" s="55"/>
      <c r="F26" s="56"/>
      <c r="G26" s="63">
        <f t="shared" si="0"/>
        <v>236850</v>
      </c>
      <c r="H26" s="72">
        <f>H27</f>
        <v>22250</v>
      </c>
      <c r="I26" s="72">
        <f>I27</f>
        <v>0</v>
      </c>
      <c r="J26" s="72">
        <f>J27</f>
        <v>107300</v>
      </c>
      <c r="K26" s="64">
        <f>K27</f>
        <v>107300</v>
      </c>
    </row>
    <row r="27" spans="1:11" ht="15.75">
      <c r="A27" s="58" t="s">
        <v>82</v>
      </c>
      <c r="B27" s="152">
        <v>993</v>
      </c>
      <c r="C27" s="54" t="s">
        <v>213</v>
      </c>
      <c r="D27" s="55" t="s">
        <v>16</v>
      </c>
      <c r="E27" s="55"/>
      <c r="F27" s="56"/>
      <c r="G27" s="63">
        <f t="shared" si="0"/>
        <v>236850</v>
      </c>
      <c r="H27" s="72">
        <f>H30+H28</f>
        <v>22250</v>
      </c>
      <c r="I27" s="72">
        <f>I30+I28</f>
        <v>0</v>
      </c>
      <c r="J27" s="72">
        <f>J30+J28</f>
        <v>107300</v>
      </c>
      <c r="K27" s="72">
        <f>K30+K28</f>
        <v>107300</v>
      </c>
    </row>
    <row r="28" spans="1:11" ht="47.25" hidden="1">
      <c r="A28" s="58" t="s">
        <v>171</v>
      </c>
      <c r="B28" s="152">
        <v>993</v>
      </c>
      <c r="C28" s="54" t="s">
        <v>213</v>
      </c>
      <c r="D28" s="55" t="s">
        <v>16</v>
      </c>
      <c r="E28" s="55" t="s">
        <v>172</v>
      </c>
      <c r="F28" s="56"/>
      <c r="G28" s="63">
        <f t="shared" si="0"/>
        <v>0</v>
      </c>
      <c r="H28" s="72">
        <f>H29</f>
        <v>0</v>
      </c>
      <c r="I28" s="72">
        <f>I29</f>
        <v>0</v>
      </c>
      <c r="J28" s="72">
        <f>J29</f>
        <v>0</v>
      </c>
      <c r="K28" s="72">
        <f>K29</f>
        <v>0</v>
      </c>
    </row>
    <row r="29" spans="1:11" ht="31.5" hidden="1">
      <c r="A29" s="58" t="s">
        <v>75</v>
      </c>
      <c r="B29" s="152">
        <v>993</v>
      </c>
      <c r="C29" s="54" t="s">
        <v>213</v>
      </c>
      <c r="D29" s="55" t="s">
        <v>16</v>
      </c>
      <c r="E29" s="55" t="s">
        <v>172</v>
      </c>
      <c r="F29" s="56" t="s">
        <v>76</v>
      </c>
      <c r="G29" s="63">
        <f t="shared" si="0"/>
        <v>0</v>
      </c>
      <c r="H29" s="72">
        <v>0</v>
      </c>
      <c r="I29" s="72">
        <v>0</v>
      </c>
      <c r="J29" s="72">
        <v>0</v>
      </c>
      <c r="K29" s="64">
        <v>0</v>
      </c>
    </row>
    <row r="30" spans="1:11" ht="15.75">
      <c r="A30" s="58" t="s">
        <v>82</v>
      </c>
      <c r="B30" s="152">
        <v>993</v>
      </c>
      <c r="C30" s="54" t="s">
        <v>213</v>
      </c>
      <c r="D30" s="55" t="s">
        <v>16</v>
      </c>
      <c r="E30" s="55" t="s">
        <v>83</v>
      </c>
      <c r="F30" s="56"/>
      <c r="G30" s="63">
        <f t="shared" si="0"/>
        <v>236850</v>
      </c>
      <c r="H30" s="72">
        <f>H31+H33</f>
        <v>22250</v>
      </c>
      <c r="I30" s="72">
        <f>I31+I33</f>
        <v>0</v>
      </c>
      <c r="J30" s="72">
        <f>J31+J33</f>
        <v>107300</v>
      </c>
      <c r="K30" s="72">
        <f>K31+K33</f>
        <v>107300</v>
      </c>
    </row>
    <row r="31" spans="1:11" ht="15.75">
      <c r="A31" s="58" t="s">
        <v>26</v>
      </c>
      <c r="B31" s="152">
        <v>993</v>
      </c>
      <c r="C31" s="54" t="s">
        <v>213</v>
      </c>
      <c r="D31" s="55" t="s">
        <v>16</v>
      </c>
      <c r="E31" s="55" t="s">
        <v>84</v>
      </c>
      <c r="F31" s="56"/>
      <c r="G31" s="63">
        <f t="shared" si="0"/>
        <v>22250</v>
      </c>
      <c r="H31" s="72">
        <f>H32</f>
        <v>22250</v>
      </c>
      <c r="I31" s="64">
        <f>I32</f>
        <v>0</v>
      </c>
      <c r="J31" s="64"/>
      <c r="K31" s="64">
        <f>K32</f>
        <v>0</v>
      </c>
    </row>
    <row r="32" spans="1:11" ht="31.5">
      <c r="A32" s="58" t="s">
        <v>75</v>
      </c>
      <c r="B32" s="152">
        <v>993</v>
      </c>
      <c r="C32" s="54" t="s">
        <v>213</v>
      </c>
      <c r="D32" s="55" t="s">
        <v>16</v>
      </c>
      <c r="E32" s="55" t="s">
        <v>84</v>
      </c>
      <c r="F32" s="56" t="s">
        <v>76</v>
      </c>
      <c r="G32" s="63">
        <f t="shared" si="0"/>
        <v>22250</v>
      </c>
      <c r="H32" s="73">
        <v>22250</v>
      </c>
      <c r="I32" s="64">
        <v>0</v>
      </c>
      <c r="J32" s="64"/>
      <c r="K32" s="64">
        <v>0</v>
      </c>
    </row>
    <row r="33" spans="1:11" ht="63">
      <c r="A33" s="58" t="s">
        <v>85</v>
      </c>
      <c r="B33" s="152">
        <v>993</v>
      </c>
      <c r="C33" s="54" t="s">
        <v>213</v>
      </c>
      <c r="D33" s="55" t="s">
        <v>16</v>
      </c>
      <c r="E33" s="55" t="s">
        <v>86</v>
      </c>
      <c r="F33" s="56"/>
      <c r="G33" s="63">
        <f t="shared" si="0"/>
        <v>214600</v>
      </c>
      <c r="H33" s="73">
        <f>H34</f>
        <v>0</v>
      </c>
      <c r="I33" s="73">
        <f>I34</f>
        <v>0</v>
      </c>
      <c r="J33" s="73">
        <f>J34</f>
        <v>107300</v>
      </c>
      <c r="K33" s="59">
        <f>K34</f>
        <v>107300</v>
      </c>
    </row>
    <row r="34" spans="1:11" ht="31.5">
      <c r="A34" s="58" t="s">
        <v>75</v>
      </c>
      <c r="B34" s="152">
        <v>993</v>
      </c>
      <c r="C34" s="54" t="s">
        <v>213</v>
      </c>
      <c r="D34" s="55" t="s">
        <v>16</v>
      </c>
      <c r="E34" s="55" t="s">
        <v>86</v>
      </c>
      <c r="F34" s="56" t="s">
        <v>76</v>
      </c>
      <c r="G34" s="63">
        <f t="shared" si="0"/>
        <v>214600</v>
      </c>
      <c r="H34" s="73">
        <v>0</v>
      </c>
      <c r="I34" s="64">
        <v>0</v>
      </c>
      <c r="J34" s="64">
        <v>107300</v>
      </c>
      <c r="K34" s="64">
        <v>107300</v>
      </c>
    </row>
    <row r="35" spans="1:11" ht="15.75">
      <c r="A35" s="60" t="s">
        <v>219</v>
      </c>
      <c r="B35" s="152">
        <v>993</v>
      </c>
      <c r="C35" s="54" t="s">
        <v>214</v>
      </c>
      <c r="D35" s="55" t="s">
        <v>245</v>
      </c>
      <c r="E35" s="55"/>
      <c r="F35" s="56"/>
      <c r="G35" s="74">
        <f t="shared" si="0"/>
        <v>692540</v>
      </c>
      <c r="H35" s="74">
        <f>H36</f>
        <v>692540</v>
      </c>
      <c r="I35" s="74">
        <f>I36</f>
        <v>0</v>
      </c>
      <c r="J35" s="74">
        <f>J36</f>
        <v>0</v>
      </c>
      <c r="K35" s="63">
        <f>K36</f>
        <v>0</v>
      </c>
    </row>
    <row r="36" spans="1:11" ht="15.75">
      <c r="A36" s="58" t="s">
        <v>13</v>
      </c>
      <c r="B36" s="152">
        <v>993</v>
      </c>
      <c r="C36" s="54" t="s">
        <v>214</v>
      </c>
      <c r="D36" s="55" t="s">
        <v>15</v>
      </c>
      <c r="E36" s="55"/>
      <c r="F36" s="56"/>
      <c r="G36" s="74">
        <f t="shared" si="0"/>
        <v>692540</v>
      </c>
      <c r="H36" s="74">
        <f>H37+H40</f>
        <v>692540</v>
      </c>
      <c r="I36" s="121">
        <f>I37+I40</f>
        <v>0</v>
      </c>
      <c r="J36" s="74">
        <f>J37+J40</f>
        <v>0</v>
      </c>
      <c r="K36" s="63">
        <f>K37+K40</f>
        <v>0</v>
      </c>
    </row>
    <row r="37" spans="1:11" ht="31.5">
      <c r="A37" s="58" t="s">
        <v>246</v>
      </c>
      <c r="B37" s="152">
        <v>993</v>
      </c>
      <c r="C37" s="54" t="s">
        <v>214</v>
      </c>
      <c r="D37" s="55" t="s">
        <v>15</v>
      </c>
      <c r="E37" s="55" t="s">
        <v>27</v>
      </c>
      <c r="F37" s="56"/>
      <c r="G37" s="74">
        <f t="shared" si="0"/>
        <v>608500</v>
      </c>
      <c r="H37" s="75">
        <f aca="true" t="shared" si="5" ref="H37:K38">H38</f>
        <v>608500</v>
      </c>
      <c r="I37" s="122">
        <f t="shared" si="5"/>
        <v>0</v>
      </c>
      <c r="J37" s="75">
        <f t="shared" si="5"/>
        <v>0</v>
      </c>
      <c r="K37" s="64">
        <f t="shared" si="5"/>
        <v>0</v>
      </c>
    </row>
    <row r="38" spans="1:11" ht="31.5">
      <c r="A38" s="58" t="s">
        <v>23</v>
      </c>
      <c r="B38" s="152">
        <v>993</v>
      </c>
      <c r="C38" s="54" t="s">
        <v>214</v>
      </c>
      <c r="D38" s="55" t="s">
        <v>15</v>
      </c>
      <c r="E38" s="55" t="s">
        <v>87</v>
      </c>
      <c r="F38" s="56"/>
      <c r="G38" s="74">
        <f t="shared" si="0"/>
        <v>608500</v>
      </c>
      <c r="H38" s="75">
        <f t="shared" si="5"/>
        <v>608500</v>
      </c>
      <c r="I38" s="122">
        <f t="shared" si="5"/>
        <v>0</v>
      </c>
      <c r="J38" s="75">
        <f t="shared" si="5"/>
        <v>0</v>
      </c>
      <c r="K38" s="64">
        <f t="shared" si="5"/>
        <v>0</v>
      </c>
    </row>
    <row r="39" spans="1:11" ht="31.5">
      <c r="A39" s="58" t="s">
        <v>88</v>
      </c>
      <c r="B39" s="152">
        <v>993</v>
      </c>
      <c r="C39" s="54" t="s">
        <v>214</v>
      </c>
      <c r="D39" s="55" t="s">
        <v>15</v>
      </c>
      <c r="E39" s="55" t="s">
        <v>87</v>
      </c>
      <c r="F39" s="56" t="s">
        <v>89</v>
      </c>
      <c r="G39" s="74">
        <f t="shared" si="0"/>
        <v>608500</v>
      </c>
      <c r="H39" s="75">
        <v>608500</v>
      </c>
      <c r="I39" s="122">
        <v>0</v>
      </c>
      <c r="J39" s="75">
        <v>0</v>
      </c>
      <c r="K39" s="64">
        <v>0</v>
      </c>
    </row>
    <row r="40" spans="1:11" ht="15.75">
      <c r="A40" s="58" t="s">
        <v>24</v>
      </c>
      <c r="B40" s="152">
        <v>993</v>
      </c>
      <c r="C40" s="54" t="s">
        <v>214</v>
      </c>
      <c r="D40" s="55" t="s">
        <v>15</v>
      </c>
      <c r="E40" s="55" t="s">
        <v>25</v>
      </c>
      <c r="F40" s="56"/>
      <c r="G40" s="63">
        <f t="shared" si="0"/>
        <v>84040</v>
      </c>
      <c r="H40" s="64">
        <f>H42</f>
        <v>84040</v>
      </c>
      <c r="I40" s="72">
        <f>I42</f>
        <v>0</v>
      </c>
      <c r="J40" s="64"/>
      <c r="K40" s="64">
        <f>K42</f>
        <v>0</v>
      </c>
    </row>
    <row r="41" spans="1:11" ht="31.5">
      <c r="A41" s="58" t="s">
        <v>23</v>
      </c>
      <c r="B41" s="152">
        <v>993</v>
      </c>
      <c r="C41" s="54" t="s">
        <v>214</v>
      </c>
      <c r="D41" s="55" t="s">
        <v>15</v>
      </c>
      <c r="E41" s="55" t="s">
        <v>90</v>
      </c>
      <c r="F41" s="56"/>
      <c r="G41" s="63">
        <f t="shared" si="0"/>
        <v>84040</v>
      </c>
      <c r="H41" s="64">
        <f>H42</f>
        <v>84040</v>
      </c>
      <c r="I41" s="72">
        <f>I42</f>
        <v>0</v>
      </c>
      <c r="J41" s="64"/>
      <c r="K41" s="64">
        <f>K42</f>
        <v>0</v>
      </c>
    </row>
    <row r="42" spans="1:11" ht="31.5">
      <c r="A42" s="58" t="s">
        <v>88</v>
      </c>
      <c r="B42" s="152">
        <v>993</v>
      </c>
      <c r="C42" s="54" t="s">
        <v>214</v>
      </c>
      <c r="D42" s="55" t="s">
        <v>15</v>
      </c>
      <c r="E42" s="55" t="s">
        <v>90</v>
      </c>
      <c r="F42" s="56" t="s">
        <v>89</v>
      </c>
      <c r="G42" s="63">
        <f t="shared" si="0"/>
        <v>84040</v>
      </c>
      <c r="H42" s="64">
        <v>84040</v>
      </c>
      <c r="I42" s="72">
        <v>0</v>
      </c>
      <c r="J42" s="78"/>
      <c r="K42" s="65">
        <v>0</v>
      </c>
    </row>
    <row r="43" spans="1:11" ht="2.25" customHeight="1" thickBot="1">
      <c r="A43" s="60" t="s">
        <v>162</v>
      </c>
      <c r="B43" s="152">
        <v>993</v>
      </c>
      <c r="C43" s="54" t="s">
        <v>215</v>
      </c>
      <c r="D43" s="55"/>
      <c r="E43" s="55"/>
      <c r="F43" s="56"/>
      <c r="G43" s="63">
        <f t="shared" si="0"/>
        <v>0</v>
      </c>
      <c r="H43" s="64">
        <f aca="true" t="shared" si="6" ref="H43:K45">H44</f>
        <v>0</v>
      </c>
      <c r="I43" s="72">
        <f t="shared" si="6"/>
        <v>0</v>
      </c>
      <c r="J43" s="64">
        <f t="shared" si="6"/>
        <v>0</v>
      </c>
      <c r="K43" s="64">
        <f t="shared" si="6"/>
        <v>0</v>
      </c>
    </row>
    <row r="44" spans="1:11" ht="16.5" hidden="1" thickBot="1">
      <c r="A44" s="58" t="s">
        <v>216</v>
      </c>
      <c r="B44" s="152">
        <v>993</v>
      </c>
      <c r="C44" s="54" t="s">
        <v>215</v>
      </c>
      <c r="D44" s="55" t="s">
        <v>15</v>
      </c>
      <c r="E44" s="55"/>
      <c r="F44" s="56"/>
      <c r="G44" s="63">
        <f t="shared" si="0"/>
        <v>0</v>
      </c>
      <c r="H44" s="64">
        <f t="shared" si="6"/>
        <v>0</v>
      </c>
      <c r="I44" s="64">
        <f t="shared" si="6"/>
        <v>0</v>
      </c>
      <c r="J44" s="64">
        <f t="shared" si="6"/>
        <v>0</v>
      </c>
      <c r="K44" s="64">
        <f t="shared" si="6"/>
        <v>0</v>
      </c>
    </row>
    <row r="45" spans="1:11" ht="32.25" hidden="1" thickBot="1">
      <c r="A45" s="58" t="s">
        <v>163</v>
      </c>
      <c r="B45" s="152">
        <v>993</v>
      </c>
      <c r="C45" s="54" t="s">
        <v>215</v>
      </c>
      <c r="D45" s="55" t="s">
        <v>15</v>
      </c>
      <c r="E45" s="55" t="s">
        <v>164</v>
      </c>
      <c r="F45" s="56"/>
      <c r="G45" s="63">
        <f t="shared" si="0"/>
        <v>0</v>
      </c>
      <c r="H45" s="64">
        <f t="shared" si="6"/>
        <v>0</v>
      </c>
      <c r="I45" s="64">
        <f t="shared" si="6"/>
        <v>0</v>
      </c>
      <c r="J45" s="64">
        <f t="shared" si="6"/>
        <v>0</v>
      </c>
      <c r="K45" s="64">
        <f t="shared" si="6"/>
        <v>0</v>
      </c>
    </row>
    <row r="46" spans="1:11" ht="32.25" hidden="1" thickBot="1">
      <c r="A46" s="58" t="s">
        <v>75</v>
      </c>
      <c r="B46" s="152">
        <v>993</v>
      </c>
      <c r="C46" s="54" t="s">
        <v>215</v>
      </c>
      <c r="D46" s="55" t="s">
        <v>15</v>
      </c>
      <c r="E46" s="55" t="s">
        <v>164</v>
      </c>
      <c r="F46" s="56" t="s">
        <v>76</v>
      </c>
      <c r="G46" s="123">
        <f t="shared" si="0"/>
        <v>0</v>
      </c>
      <c r="H46" s="64">
        <v>0</v>
      </c>
      <c r="I46" s="72">
        <v>0</v>
      </c>
      <c r="J46" s="78">
        <v>0</v>
      </c>
      <c r="K46" s="64"/>
    </row>
    <row r="47" spans="1:11" ht="16.5" thickBot="1">
      <c r="A47" s="163"/>
      <c r="B47" s="167"/>
      <c r="C47" s="218" t="s">
        <v>14</v>
      </c>
      <c r="D47" s="218"/>
      <c r="E47" s="219"/>
      <c r="F47" s="164"/>
      <c r="G47" s="161">
        <f t="shared" si="0"/>
        <v>1435100</v>
      </c>
      <c r="H47" s="162">
        <f>H35+H26+H23+H13+H43</f>
        <v>1174600</v>
      </c>
      <c r="I47" s="162">
        <f>I35+I26+I23+I13+I43</f>
        <v>0</v>
      </c>
      <c r="J47" s="162">
        <f>J35+J26+J23+J13+J43</f>
        <v>107300</v>
      </c>
      <c r="K47" s="162">
        <f>K35+K26+K23+K13+K43</f>
        <v>153200</v>
      </c>
    </row>
    <row r="52" spans="1:11" s="5" customFormat="1" ht="15.7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</row>
    <row r="55" spans="1:11" s="5" customFormat="1" ht="15.7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</row>
    <row r="58" spans="1:11" s="5" customFormat="1" ht="15.7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</row>
    <row r="59" spans="1:11" s="5" customFormat="1" ht="15.75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</row>
    <row r="64" ht="17.25" customHeight="1"/>
    <row r="74" spans="1:11" s="5" customFormat="1" ht="15.75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</row>
    <row r="75" spans="1:11" s="5" customFormat="1" ht="15.75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</row>
    <row r="76" spans="1:11" s="5" customFormat="1" ht="15.75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</row>
    <row r="78" spans="1:11" s="5" customFormat="1" ht="15.75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</row>
    <row r="79" spans="1:11" s="5" customFormat="1" ht="15.75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</row>
    <row r="80" ht="30.75" customHeight="1"/>
    <row r="81" ht="32.25" customHeight="1"/>
    <row r="82" ht="15.75" customHeight="1"/>
    <row r="83" ht="32.25" customHeight="1"/>
    <row r="96" spans="1:11" s="5" customFormat="1" ht="15.75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</row>
    <row r="97" spans="1:11" s="5" customFormat="1" ht="15.75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</row>
    <row r="98" spans="1:11" s="5" customFormat="1" ht="15.75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</row>
  </sheetData>
  <sheetProtection/>
  <mergeCells count="13">
    <mergeCell ref="E1:F1"/>
    <mergeCell ref="B2:F2"/>
    <mergeCell ref="C3:F3"/>
    <mergeCell ref="G9:G10"/>
    <mergeCell ref="D9:D10"/>
    <mergeCell ref="E9:E10"/>
    <mergeCell ref="F9:F10"/>
    <mergeCell ref="C47:E47"/>
    <mergeCell ref="B9:B10"/>
    <mergeCell ref="A5:J5"/>
    <mergeCell ref="A6:J6"/>
    <mergeCell ref="A9:A10"/>
    <mergeCell ref="C9:C10"/>
  </mergeCells>
  <printOptions/>
  <pageMargins left="0.71" right="0.7086614173228347" top="0.36" bottom="0.43" header="0.31496062992125984" footer="0.31496062992125984"/>
  <pageSetup fitToHeight="1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C3" sqref="C3:D3"/>
    </sheetView>
  </sheetViews>
  <sheetFormatPr defaultColWidth="9.00390625" defaultRowHeight="12.75"/>
  <cols>
    <col min="2" max="2" width="23.75390625" style="0" customWidth="1"/>
    <col min="3" max="3" width="36.625" style="0" customWidth="1"/>
    <col min="4" max="4" width="14.25390625" style="0" customWidth="1"/>
  </cols>
  <sheetData>
    <row r="1" spans="3:4" ht="12.75">
      <c r="C1" s="236" t="s">
        <v>204</v>
      </c>
      <c r="D1" s="236"/>
    </row>
    <row r="2" spans="3:5" ht="37.5" customHeight="1">
      <c r="C2" s="210" t="s">
        <v>209</v>
      </c>
      <c r="D2" s="210"/>
      <c r="E2" s="85"/>
    </row>
    <row r="3" spans="3:4" ht="12.75">
      <c r="C3" s="236" t="s">
        <v>247</v>
      </c>
      <c r="D3" s="236"/>
    </row>
    <row r="8" spans="1:4" ht="12.75">
      <c r="A8" s="211" t="s">
        <v>220</v>
      </c>
      <c r="B8" s="212"/>
      <c r="C8" s="212"/>
      <c r="D8" s="212"/>
    </row>
    <row r="9" spans="1:4" ht="12.75">
      <c r="A9" s="212"/>
      <c r="B9" s="212"/>
      <c r="C9" s="212"/>
      <c r="D9" s="212"/>
    </row>
    <row r="10" spans="1:4" ht="12.75">
      <c r="A10" s="212"/>
      <c r="B10" s="212"/>
      <c r="C10" s="212"/>
      <c r="D10" s="212"/>
    </row>
    <row r="11" spans="1:4" ht="12.75">
      <c r="A11" s="212"/>
      <c r="B11" s="212"/>
      <c r="C11" s="212"/>
      <c r="D11" s="212"/>
    </row>
    <row r="13" ht="12.75">
      <c r="D13" t="s">
        <v>94</v>
      </c>
    </row>
    <row r="14" spans="1:4" ht="12.75" customHeight="1">
      <c r="A14" s="213" t="s">
        <v>47</v>
      </c>
      <c r="B14" s="209"/>
      <c r="C14" s="239" t="s">
        <v>37</v>
      </c>
      <c r="D14" s="241" t="s">
        <v>46</v>
      </c>
    </row>
    <row r="15" spans="1:4" ht="26.25" customHeight="1">
      <c r="A15" s="237"/>
      <c r="B15" s="238"/>
      <c r="C15" s="240"/>
      <c r="D15" s="242"/>
    </row>
    <row r="16" spans="1:4" ht="48.75" customHeight="1">
      <c r="A16" s="235" t="s">
        <v>92</v>
      </c>
      <c r="B16" s="235"/>
      <c r="C16" s="29" t="s">
        <v>93</v>
      </c>
      <c r="D16" s="125">
        <v>800</v>
      </c>
    </row>
    <row r="17" ht="54.75" customHeight="1"/>
  </sheetData>
  <sheetProtection/>
  <mergeCells count="8">
    <mergeCell ref="A16:B16"/>
    <mergeCell ref="C1:D1"/>
    <mergeCell ref="C2:D2"/>
    <mergeCell ref="C3:D3"/>
    <mergeCell ref="A8:D11"/>
    <mergeCell ref="A14:B15"/>
    <mergeCell ref="C14:C15"/>
    <mergeCell ref="D14:D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zoomScalePageLayoutView="0" workbookViewId="0" topLeftCell="A1">
      <selection activeCell="F3" sqref="F3:G3"/>
    </sheetView>
  </sheetViews>
  <sheetFormatPr defaultColWidth="9.00390625" defaultRowHeight="12.75"/>
  <cols>
    <col min="5" max="5" width="14.375" style="0" customWidth="1"/>
    <col min="6" max="6" width="12.25390625" style="0" customWidth="1"/>
    <col min="7" max="7" width="12.75390625" style="0" customWidth="1"/>
  </cols>
  <sheetData>
    <row r="1" spans="5:10" ht="12.75">
      <c r="E1" s="236" t="s">
        <v>243</v>
      </c>
      <c r="F1" s="236"/>
      <c r="G1" s="236"/>
      <c r="H1" s="196"/>
      <c r="I1" s="196"/>
      <c r="J1" s="196"/>
    </row>
    <row r="2" spans="5:10" ht="57.75" customHeight="1">
      <c r="E2" s="210" t="s">
        <v>241</v>
      </c>
      <c r="F2" s="210"/>
      <c r="G2" s="210"/>
      <c r="H2" s="196"/>
      <c r="I2" s="196"/>
      <c r="J2" s="196"/>
    </row>
    <row r="3" spans="5:10" ht="12.75">
      <c r="E3" s="196"/>
      <c r="F3" s="236" t="s">
        <v>247</v>
      </c>
      <c r="G3" s="236"/>
      <c r="H3" s="196"/>
      <c r="I3" s="196"/>
      <c r="J3" s="196"/>
    </row>
    <row r="4" spans="4:10" ht="12.75">
      <c r="D4" s="247"/>
      <c r="E4" s="247"/>
      <c r="F4" s="247"/>
      <c r="G4" s="247"/>
      <c r="H4" s="247"/>
      <c r="I4" s="197"/>
      <c r="J4" s="197"/>
    </row>
    <row r="5" spans="5:10" ht="12.75">
      <c r="E5" s="248"/>
      <c r="F5" s="248"/>
      <c r="G5" s="248"/>
      <c r="H5" s="248"/>
      <c r="I5" s="248"/>
      <c r="J5" s="248"/>
    </row>
    <row r="6" spans="2:7" ht="12.75">
      <c r="B6" s="249" t="s">
        <v>242</v>
      </c>
      <c r="C6" s="249"/>
      <c r="D6" s="249"/>
      <c r="E6" s="249"/>
      <c r="F6" s="249"/>
      <c r="G6" s="249"/>
    </row>
    <row r="7" spans="2:7" ht="12.75">
      <c r="B7" s="249"/>
      <c r="C7" s="249"/>
      <c r="D7" s="249"/>
      <c r="E7" s="249"/>
      <c r="F7" s="249"/>
      <c r="G7" s="249"/>
    </row>
    <row r="8" spans="2:7" ht="33.75" customHeight="1">
      <c r="B8" s="249"/>
      <c r="C8" s="249"/>
      <c r="D8" s="249"/>
      <c r="E8" s="249"/>
      <c r="F8" s="249"/>
      <c r="G8" s="249"/>
    </row>
    <row r="10" ht="12.75">
      <c r="G10" t="s">
        <v>235</v>
      </c>
    </row>
    <row r="11" spans="1:7" ht="24.75" customHeight="1">
      <c r="A11" s="80" t="s">
        <v>236</v>
      </c>
      <c r="B11" s="243" t="s">
        <v>237</v>
      </c>
      <c r="C11" s="243"/>
      <c r="D11" s="243"/>
      <c r="E11" s="243"/>
      <c r="F11" s="198" t="s">
        <v>238</v>
      </c>
      <c r="G11" s="198" t="s">
        <v>239</v>
      </c>
    </row>
    <row r="12" spans="1:7" ht="57" customHeight="1">
      <c r="A12" s="198">
        <v>1</v>
      </c>
      <c r="B12" s="244" t="s">
        <v>240</v>
      </c>
      <c r="C12" s="245"/>
      <c r="D12" s="245"/>
      <c r="E12" s="246"/>
      <c r="F12" s="199">
        <v>0</v>
      </c>
      <c r="G12" s="199">
        <v>0</v>
      </c>
    </row>
  </sheetData>
  <sheetProtection/>
  <mergeCells count="8">
    <mergeCell ref="B11:E11"/>
    <mergeCell ref="B12:E12"/>
    <mergeCell ref="E1:G1"/>
    <mergeCell ref="E2:G2"/>
    <mergeCell ref="F3:G3"/>
    <mergeCell ref="D4:H4"/>
    <mergeCell ref="E5:J5"/>
    <mergeCell ref="B6:G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PageLayoutView="0" workbookViewId="0" topLeftCell="A1">
      <selection activeCell="C3" sqref="C3:D3"/>
    </sheetView>
  </sheetViews>
  <sheetFormatPr defaultColWidth="9.00390625" defaultRowHeight="12.75"/>
  <cols>
    <col min="1" max="1" width="9.00390625" style="169" customWidth="1"/>
    <col min="2" max="2" width="27.625" style="169" customWidth="1"/>
    <col min="3" max="3" width="50.00390625" style="169" customWidth="1"/>
    <col min="4" max="4" width="9.125" style="169" hidden="1" customWidth="1"/>
    <col min="5" max="16384" width="9.125" style="169" customWidth="1"/>
  </cols>
  <sheetData>
    <row r="1" spans="3:4" ht="12.75">
      <c r="C1" s="252" t="s">
        <v>102</v>
      </c>
      <c r="D1" s="252"/>
    </row>
    <row r="2" spans="3:5" ht="27" customHeight="1">
      <c r="C2" s="251" t="s">
        <v>209</v>
      </c>
      <c r="D2" s="251"/>
      <c r="E2" s="251"/>
    </row>
    <row r="3" spans="3:4" ht="12.75">
      <c r="C3" s="252" t="s">
        <v>247</v>
      </c>
      <c r="D3" s="252"/>
    </row>
    <row r="6" spans="1:3" ht="37.5" customHeight="1">
      <c r="A6" s="253" t="s">
        <v>231</v>
      </c>
      <c r="B6" s="253"/>
      <c r="C6" s="253"/>
    </row>
    <row r="7" spans="1:4" ht="12.75" customHeight="1">
      <c r="A7" s="170"/>
      <c r="B7" s="170"/>
      <c r="C7" s="170"/>
      <c r="D7" s="170"/>
    </row>
    <row r="8" spans="1:4" ht="12.75">
      <c r="A8" s="170"/>
      <c r="B8" s="170"/>
      <c r="C8" s="170"/>
      <c r="D8" s="170"/>
    </row>
    <row r="9" spans="1:4" ht="0.75" customHeight="1">
      <c r="A9" s="170"/>
      <c r="B9" s="170"/>
      <c r="C9" s="170"/>
      <c r="D9" s="170"/>
    </row>
    <row r="10" spans="1:4" ht="12.75" customHeight="1" hidden="1">
      <c r="A10" s="170"/>
      <c r="B10" s="170"/>
      <c r="C10" s="170"/>
      <c r="D10" s="170"/>
    </row>
    <row r="11" spans="1:4" ht="26.25" customHeight="1">
      <c r="A11" s="254" t="s">
        <v>47</v>
      </c>
      <c r="B11" s="254"/>
      <c r="C11" s="255" t="s">
        <v>152</v>
      </c>
      <c r="D11" s="170"/>
    </row>
    <row r="12" spans="1:4" ht="63" customHeight="1">
      <c r="A12" s="171" t="s">
        <v>104</v>
      </c>
      <c r="B12" s="172" t="s">
        <v>151</v>
      </c>
      <c r="C12" s="256"/>
      <c r="D12" s="170"/>
    </row>
    <row r="13" spans="1:3" ht="12.75">
      <c r="A13" s="173">
        <v>993</v>
      </c>
      <c r="B13" s="250" t="s">
        <v>106</v>
      </c>
      <c r="C13" s="250"/>
    </row>
    <row r="14" spans="1:3" ht="63.75">
      <c r="A14" s="173">
        <v>993</v>
      </c>
      <c r="B14" s="174" t="s">
        <v>174</v>
      </c>
      <c r="C14" s="175" t="s">
        <v>175</v>
      </c>
    </row>
    <row r="15" spans="1:3" ht="77.25" customHeight="1">
      <c r="A15" s="176">
        <v>993</v>
      </c>
      <c r="B15" s="177" t="s">
        <v>107</v>
      </c>
      <c r="C15" s="178" t="s">
        <v>108</v>
      </c>
    </row>
    <row r="16" spans="1:3" ht="72" customHeight="1">
      <c r="A16" s="176">
        <v>993</v>
      </c>
      <c r="B16" s="177" t="s">
        <v>109</v>
      </c>
      <c r="C16" s="178" t="s">
        <v>145</v>
      </c>
    </row>
    <row r="17" spans="1:3" ht="53.25" customHeight="1">
      <c r="A17" s="176">
        <v>993</v>
      </c>
      <c r="B17" s="177" t="s">
        <v>110</v>
      </c>
      <c r="C17" s="178" t="s">
        <v>111</v>
      </c>
    </row>
    <row r="18" spans="1:3" ht="78" customHeight="1">
      <c r="A18" s="176">
        <v>993</v>
      </c>
      <c r="B18" s="177" t="s">
        <v>176</v>
      </c>
      <c r="C18" s="178" t="s">
        <v>177</v>
      </c>
    </row>
    <row r="19" spans="1:3" ht="68.25" customHeight="1">
      <c r="A19" s="176">
        <v>993</v>
      </c>
      <c r="B19" s="177" t="s">
        <v>112</v>
      </c>
      <c r="C19" s="178" t="s">
        <v>113</v>
      </c>
    </row>
    <row r="20" spans="1:3" ht="40.5" customHeight="1">
      <c r="A20" s="176">
        <v>993</v>
      </c>
      <c r="B20" s="177" t="s">
        <v>114</v>
      </c>
      <c r="C20" s="178" t="s">
        <v>115</v>
      </c>
    </row>
    <row r="21" spans="1:3" ht="81" customHeight="1">
      <c r="A21" s="176">
        <v>993</v>
      </c>
      <c r="B21" s="177" t="s">
        <v>116</v>
      </c>
      <c r="C21" s="178" t="s">
        <v>117</v>
      </c>
    </row>
    <row r="22" spans="1:3" ht="78" customHeight="1">
      <c r="A22" s="176">
        <v>993</v>
      </c>
      <c r="B22" s="177" t="s">
        <v>118</v>
      </c>
      <c r="C22" s="178" t="s">
        <v>119</v>
      </c>
    </row>
    <row r="23" spans="1:3" ht="78" customHeight="1">
      <c r="A23" s="176">
        <v>993</v>
      </c>
      <c r="B23" s="177" t="s">
        <v>120</v>
      </c>
      <c r="C23" s="178" t="s">
        <v>121</v>
      </c>
    </row>
    <row r="24" spans="1:3" ht="78" customHeight="1">
      <c r="A24" s="176">
        <v>993</v>
      </c>
      <c r="B24" s="177" t="s">
        <v>122</v>
      </c>
      <c r="C24" s="178" t="s">
        <v>123</v>
      </c>
    </row>
    <row r="25" spans="1:3" ht="27" customHeight="1">
      <c r="A25" s="176">
        <v>993</v>
      </c>
      <c r="B25" s="177" t="s">
        <v>124</v>
      </c>
      <c r="C25" s="171" t="s">
        <v>125</v>
      </c>
    </row>
    <row r="26" spans="1:3" ht="55.5" customHeight="1">
      <c r="A26" s="176">
        <v>993</v>
      </c>
      <c r="B26" s="177" t="s">
        <v>146</v>
      </c>
      <c r="C26" s="171" t="s">
        <v>126</v>
      </c>
    </row>
    <row r="27" spans="1:3" ht="45.75" customHeight="1">
      <c r="A27" s="176">
        <v>993</v>
      </c>
      <c r="B27" s="177" t="s">
        <v>147</v>
      </c>
      <c r="C27" s="178" t="s">
        <v>148</v>
      </c>
    </row>
    <row r="28" spans="1:3" ht="25.5">
      <c r="A28" s="176">
        <v>993</v>
      </c>
      <c r="B28" s="177" t="s">
        <v>178</v>
      </c>
      <c r="C28" s="178" t="s">
        <v>179</v>
      </c>
    </row>
    <row r="29" spans="1:3" ht="51">
      <c r="A29" s="176">
        <v>993</v>
      </c>
      <c r="B29" s="177" t="s">
        <v>232</v>
      </c>
      <c r="C29" s="178" t="s">
        <v>233</v>
      </c>
    </row>
    <row r="30" spans="1:3" ht="38.25">
      <c r="A30" s="176">
        <v>993</v>
      </c>
      <c r="B30" s="177" t="s">
        <v>180</v>
      </c>
      <c r="C30" s="178" t="s">
        <v>181</v>
      </c>
    </row>
    <row r="31" spans="1:3" ht="12.75">
      <c r="A31" s="176">
        <v>993</v>
      </c>
      <c r="B31" s="177" t="s">
        <v>127</v>
      </c>
      <c r="C31" s="178" t="s">
        <v>128</v>
      </c>
    </row>
    <row r="32" spans="1:3" ht="25.5">
      <c r="A32" s="176">
        <v>993</v>
      </c>
      <c r="B32" s="177" t="s">
        <v>129</v>
      </c>
      <c r="C32" s="178" t="s">
        <v>149</v>
      </c>
    </row>
    <row r="33" spans="1:4" ht="28.5" customHeight="1">
      <c r="A33" s="176">
        <v>993</v>
      </c>
      <c r="B33" s="177" t="s">
        <v>182</v>
      </c>
      <c r="C33" s="178" t="s">
        <v>67</v>
      </c>
      <c r="D33" s="179"/>
    </row>
    <row r="34" spans="1:4" ht="28.5" customHeight="1">
      <c r="A34" s="176">
        <v>993</v>
      </c>
      <c r="B34" s="177" t="s">
        <v>191</v>
      </c>
      <c r="C34" s="178" t="s">
        <v>69</v>
      </c>
      <c r="D34" s="179"/>
    </row>
    <row r="35" spans="1:4" ht="28.5" customHeight="1">
      <c r="A35" s="176">
        <v>993</v>
      </c>
      <c r="B35" s="177" t="s">
        <v>200</v>
      </c>
      <c r="C35" s="178" t="s">
        <v>32</v>
      </c>
      <c r="D35" s="179"/>
    </row>
    <row r="36" spans="1:4" ht="39" customHeight="1">
      <c r="A36" s="176">
        <v>993</v>
      </c>
      <c r="B36" s="177" t="s">
        <v>192</v>
      </c>
      <c r="C36" s="178" t="s">
        <v>193</v>
      </c>
      <c r="D36" s="179"/>
    </row>
    <row r="37" spans="1:4" ht="71.25" customHeight="1">
      <c r="A37" s="176">
        <v>993</v>
      </c>
      <c r="B37" s="177" t="s">
        <v>194</v>
      </c>
      <c r="C37" s="178" t="s">
        <v>195</v>
      </c>
      <c r="D37" s="179"/>
    </row>
    <row r="38" spans="1:4" ht="25.5">
      <c r="A38" s="176">
        <v>993</v>
      </c>
      <c r="B38" s="177" t="s">
        <v>196</v>
      </c>
      <c r="C38" s="178" t="s">
        <v>197</v>
      </c>
      <c r="D38" s="179"/>
    </row>
    <row r="39" spans="1:4" ht="28.5" customHeight="1">
      <c r="A39" s="176">
        <v>993</v>
      </c>
      <c r="B39" s="177" t="s">
        <v>198</v>
      </c>
      <c r="C39" s="178" t="s">
        <v>199</v>
      </c>
      <c r="D39" s="179"/>
    </row>
    <row r="40" spans="1:4" ht="40.5" customHeight="1">
      <c r="A40" s="176">
        <v>993</v>
      </c>
      <c r="B40" s="177" t="s">
        <v>201</v>
      </c>
      <c r="C40" s="178" t="s">
        <v>71</v>
      </c>
      <c r="D40" s="179"/>
    </row>
    <row r="41" spans="1:4" ht="12.75">
      <c r="A41" s="176">
        <v>993</v>
      </c>
      <c r="B41" s="177" t="s">
        <v>202</v>
      </c>
      <c r="C41" s="178" t="s">
        <v>203</v>
      </c>
      <c r="D41" s="179"/>
    </row>
  </sheetData>
  <sheetProtection/>
  <mergeCells count="7">
    <mergeCell ref="B13:C13"/>
    <mergeCell ref="C2:E2"/>
    <mergeCell ref="C1:D1"/>
    <mergeCell ref="C3:D3"/>
    <mergeCell ref="A6:C6"/>
    <mergeCell ref="A11:B11"/>
    <mergeCell ref="C11:C12"/>
  </mergeCells>
  <printOptions/>
  <pageMargins left="0.7480314960629921" right="0.7480314960629921" top="0.51" bottom="0.54" header="0.5118110236220472" footer="0.5118110236220472"/>
  <pageSetup fitToHeight="2" fitToWidth="1" horizontalDpi="600" verticalDpi="6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C3" sqref="C3:D3"/>
    </sheetView>
  </sheetViews>
  <sheetFormatPr defaultColWidth="9.00390625" defaultRowHeight="12.75"/>
  <cols>
    <col min="2" max="2" width="28.125" style="0" customWidth="1"/>
    <col min="3" max="3" width="46.25390625" style="0" customWidth="1"/>
    <col min="4" max="4" width="9.125" style="0" hidden="1" customWidth="1"/>
  </cols>
  <sheetData>
    <row r="1" spans="3:4" ht="12.75">
      <c r="C1" s="247" t="s">
        <v>101</v>
      </c>
      <c r="D1" s="247"/>
    </row>
    <row r="2" spans="3:5" ht="38.25" customHeight="1">
      <c r="C2" s="90" t="s">
        <v>209</v>
      </c>
      <c r="D2" s="84"/>
      <c r="E2" s="84"/>
    </row>
    <row r="3" spans="3:4" ht="12.75">
      <c r="C3" s="247" t="s">
        <v>247</v>
      </c>
      <c r="D3" s="247"/>
    </row>
    <row r="6" spans="1:4" ht="46.5" customHeight="1">
      <c r="A6" s="260" t="s">
        <v>221</v>
      </c>
      <c r="B6" s="260"/>
      <c r="C6" s="260"/>
      <c r="D6" s="79"/>
    </row>
    <row r="8" spans="1:3" ht="12.75">
      <c r="A8" s="257" t="s">
        <v>47</v>
      </c>
      <c r="B8" s="257"/>
      <c r="C8" s="239" t="s">
        <v>130</v>
      </c>
    </row>
    <row r="9" spans="1:3" ht="63.75">
      <c r="A9" s="80" t="s">
        <v>104</v>
      </c>
      <c r="B9" s="81" t="s">
        <v>105</v>
      </c>
      <c r="C9" s="240"/>
    </row>
    <row r="10" spans="1:3" ht="12.75">
      <c r="A10" s="82">
        <v>993</v>
      </c>
      <c r="B10" s="258" t="s">
        <v>131</v>
      </c>
      <c r="C10" s="259"/>
    </row>
    <row r="11" spans="1:3" ht="47.25">
      <c r="A11" s="124">
        <v>993</v>
      </c>
      <c r="B11" s="137" t="s">
        <v>183</v>
      </c>
      <c r="C11" s="138" t="s">
        <v>184</v>
      </c>
    </row>
    <row r="12" spans="1:3" ht="47.25">
      <c r="A12" s="139">
        <v>993</v>
      </c>
      <c r="B12" s="137" t="s">
        <v>185</v>
      </c>
      <c r="C12" s="138" t="s">
        <v>186</v>
      </c>
    </row>
    <row r="13" spans="1:3" ht="63">
      <c r="A13" s="139">
        <v>993</v>
      </c>
      <c r="B13" s="137" t="s">
        <v>187</v>
      </c>
      <c r="C13" s="138" t="s">
        <v>188</v>
      </c>
    </row>
    <row r="14" spans="1:3" ht="63">
      <c r="A14" s="139">
        <v>993</v>
      </c>
      <c r="B14" s="137" t="s">
        <v>189</v>
      </c>
      <c r="C14" s="138" t="s">
        <v>190</v>
      </c>
    </row>
    <row r="15" spans="1:3" ht="31.5">
      <c r="A15" s="139">
        <v>993</v>
      </c>
      <c r="B15" s="124" t="s">
        <v>132</v>
      </c>
      <c r="C15" s="29" t="s">
        <v>133</v>
      </c>
    </row>
    <row r="16" spans="1:3" ht="31.5">
      <c r="A16" s="139">
        <v>993</v>
      </c>
      <c r="B16" s="124" t="s">
        <v>134</v>
      </c>
      <c r="C16" s="29" t="s">
        <v>135</v>
      </c>
    </row>
    <row r="17" ht="78.75" customHeight="1"/>
    <row r="23" ht="27" customHeight="1"/>
    <row r="24" ht="55.5" customHeight="1"/>
    <row r="27" ht="18" customHeight="1"/>
    <row r="28" ht="42" customHeight="1"/>
  </sheetData>
  <sheetProtection/>
  <mergeCells count="6">
    <mergeCell ref="A8:B8"/>
    <mergeCell ref="C8:C9"/>
    <mergeCell ref="B10:C10"/>
    <mergeCell ref="C1:D1"/>
    <mergeCell ref="C3:D3"/>
    <mergeCell ref="A6:C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4"/>
  <sheetViews>
    <sheetView zoomScalePageLayoutView="0" workbookViewId="0" topLeftCell="A4">
      <selection activeCell="G16" sqref="G16"/>
    </sheetView>
  </sheetViews>
  <sheetFormatPr defaultColWidth="9.00390625" defaultRowHeight="12.75"/>
  <cols>
    <col min="1" max="1" width="36.375" style="169" customWidth="1"/>
    <col min="2" max="2" width="5.375" style="169" customWidth="1"/>
    <col min="3" max="3" width="6.00390625" style="169" customWidth="1"/>
    <col min="4" max="4" width="11.625" style="169" customWidth="1"/>
    <col min="5" max="6" width="7.25390625" style="169" customWidth="1"/>
    <col min="7" max="7" width="15.625" style="169" customWidth="1"/>
    <col min="8" max="16384" width="9.125" style="182" customWidth="1"/>
  </cols>
  <sheetData>
    <row r="1" spans="6:8" ht="12.75">
      <c r="F1" s="180"/>
      <c r="G1" s="181"/>
      <c r="H1" s="181"/>
    </row>
    <row r="2" spans="6:8" ht="12.75">
      <c r="F2" s="181"/>
      <c r="G2" s="181"/>
      <c r="H2" s="181"/>
    </row>
    <row r="3" spans="6:8" ht="12.75">
      <c r="F3" s="181"/>
      <c r="G3" s="181"/>
      <c r="H3" s="181"/>
    </row>
    <row r="4" spans="6:8" ht="9" customHeight="1">
      <c r="F4" s="181"/>
      <c r="G4" s="181"/>
      <c r="H4" s="181"/>
    </row>
    <row r="5" ht="32.25" customHeight="1"/>
    <row r="6" spans="1:7" ht="15.75" customHeight="1">
      <c r="A6" s="261" t="s">
        <v>234</v>
      </c>
      <c r="B6" s="261"/>
      <c r="C6" s="261"/>
      <c r="D6" s="261"/>
      <c r="E6" s="261"/>
      <c r="F6" s="261"/>
      <c r="G6" s="261"/>
    </row>
    <row r="7" spans="1:7" ht="42" customHeight="1">
      <c r="A7" s="261"/>
      <c r="B7" s="261"/>
      <c r="C7" s="261"/>
      <c r="D7" s="261"/>
      <c r="E7" s="261"/>
      <c r="F7" s="261"/>
      <c r="G7" s="261"/>
    </row>
    <row r="8" spans="1:7" s="184" customFormat="1" ht="12.75" customHeight="1">
      <c r="A8" s="169"/>
      <c r="B8" s="169"/>
      <c r="C8" s="181"/>
      <c r="D8" s="183"/>
      <c r="E8" s="183"/>
      <c r="F8" s="183"/>
      <c r="G8" s="183"/>
    </row>
    <row r="9" spans="1:7" s="184" customFormat="1" ht="12.75">
      <c r="A9" s="169"/>
      <c r="B9" s="169"/>
      <c r="C9" s="181"/>
      <c r="D9" s="181"/>
      <c r="E9" s="181"/>
      <c r="F9" s="181"/>
      <c r="G9" s="181"/>
    </row>
    <row r="10" spans="1:7" ht="15.75" customHeight="1">
      <c r="A10" s="262" t="s">
        <v>136</v>
      </c>
      <c r="B10" s="264" t="s">
        <v>137</v>
      </c>
      <c r="C10" s="264" t="s">
        <v>7</v>
      </c>
      <c r="D10" s="264" t="s">
        <v>20</v>
      </c>
      <c r="E10" s="264" t="s">
        <v>21</v>
      </c>
      <c r="F10" s="262" t="s">
        <v>138</v>
      </c>
      <c r="G10" s="265" t="s">
        <v>139</v>
      </c>
    </row>
    <row r="11" spans="1:7" ht="26.25" customHeight="1">
      <c r="A11" s="263"/>
      <c r="B11" s="264"/>
      <c r="C11" s="264"/>
      <c r="D11" s="264"/>
      <c r="E11" s="264"/>
      <c r="F11" s="263"/>
      <c r="G11" s="266"/>
    </row>
    <row r="12" spans="1:7" ht="26.25" customHeight="1">
      <c r="A12" s="185" t="s">
        <v>26</v>
      </c>
      <c r="B12" s="200" t="s">
        <v>213</v>
      </c>
      <c r="C12" s="200" t="s">
        <v>16</v>
      </c>
      <c r="D12" s="200" t="s">
        <v>84</v>
      </c>
      <c r="E12" s="200" t="s">
        <v>76</v>
      </c>
      <c r="F12" s="201">
        <v>223</v>
      </c>
      <c r="G12" s="186">
        <v>22250</v>
      </c>
    </row>
    <row r="13" spans="1:7" ht="43.5" customHeight="1">
      <c r="A13" s="187" t="s">
        <v>165</v>
      </c>
      <c r="B13" s="188" t="s">
        <v>213</v>
      </c>
      <c r="C13" s="188" t="s">
        <v>16</v>
      </c>
      <c r="D13" s="188" t="s">
        <v>166</v>
      </c>
      <c r="E13" s="188" t="s">
        <v>76</v>
      </c>
      <c r="F13" s="188" t="s">
        <v>167</v>
      </c>
      <c r="G13" s="186">
        <v>107300</v>
      </c>
    </row>
    <row r="14" spans="1:7" ht="46.5" customHeight="1">
      <c r="A14" s="187" t="s">
        <v>168</v>
      </c>
      <c r="B14" s="188" t="s">
        <v>213</v>
      </c>
      <c r="C14" s="188" t="s">
        <v>16</v>
      </c>
      <c r="D14" s="188" t="s">
        <v>169</v>
      </c>
      <c r="E14" s="188" t="s">
        <v>76</v>
      </c>
      <c r="F14" s="188" t="s">
        <v>167</v>
      </c>
      <c r="G14" s="186">
        <v>107300</v>
      </c>
    </row>
    <row r="15" spans="1:7" ht="15" hidden="1">
      <c r="A15" s="189" t="s">
        <v>173</v>
      </c>
      <c r="B15" s="188" t="s">
        <v>213</v>
      </c>
      <c r="C15" s="188" t="s">
        <v>16</v>
      </c>
      <c r="D15" s="188" t="s">
        <v>86</v>
      </c>
      <c r="E15" s="188" t="s">
        <v>76</v>
      </c>
      <c r="F15" s="188" t="s">
        <v>167</v>
      </c>
      <c r="G15" s="186">
        <v>0</v>
      </c>
    </row>
    <row r="16" spans="1:7" s="184" customFormat="1" ht="25.5" customHeight="1">
      <c r="A16" s="190" t="s">
        <v>140</v>
      </c>
      <c r="B16" s="191"/>
      <c r="C16" s="191"/>
      <c r="D16" s="192"/>
      <c r="E16" s="192"/>
      <c r="F16" s="192"/>
      <c r="G16" s="193">
        <f>SUM(G12:G15)</f>
        <v>236850</v>
      </c>
    </row>
    <row r="17" spans="2:7" ht="12.75">
      <c r="B17" s="194"/>
      <c r="C17" s="194"/>
      <c r="D17" s="194"/>
      <c r="E17" s="194"/>
      <c r="F17" s="194"/>
      <c r="G17" s="194"/>
    </row>
    <row r="18" spans="2:7" ht="12.75">
      <c r="B18" s="194"/>
      <c r="C18" s="194"/>
      <c r="D18" s="194"/>
      <c r="E18" s="194"/>
      <c r="F18" s="194"/>
      <c r="G18" s="194"/>
    </row>
    <row r="19" spans="2:7" ht="12.75">
      <c r="B19" s="194"/>
      <c r="C19" s="194"/>
      <c r="D19" s="194"/>
      <c r="E19" s="194"/>
      <c r="F19" s="194"/>
      <c r="G19" s="194"/>
    </row>
    <row r="20" spans="1:7" s="184" customFormat="1" ht="12.75">
      <c r="A20" s="169"/>
      <c r="B20" s="194"/>
      <c r="C20" s="194"/>
      <c r="D20" s="194"/>
      <c r="E20" s="194"/>
      <c r="F20" s="194"/>
      <c r="G20" s="194"/>
    </row>
    <row r="21" spans="2:7" ht="12.75">
      <c r="B21" s="194"/>
      <c r="C21" s="194"/>
      <c r="D21" s="194"/>
      <c r="E21" s="194"/>
      <c r="F21" s="194"/>
      <c r="G21" s="194"/>
    </row>
    <row r="26" spans="1:7" s="184" customFormat="1" ht="12.75">
      <c r="A26" s="169"/>
      <c r="B26" s="169"/>
      <c r="C26" s="169"/>
      <c r="D26" s="169"/>
      <c r="E26" s="169"/>
      <c r="F26" s="169"/>
      <c r="G26" s="169"/>
    </row>
    <row r="38" spans="1:7" s="184" customFormat="1" ht="12.75">
      <c r="A38" s="169"/>
      <c r="B38" s="169"/>
      <c r="C38" s="169"/>
      <c r="D38" s="169"/>
      <c r="E38" s="169"/>
      <c r="F38" s="169"/>
      <c r="G38" s="169"/>
    </row>
    <row r="41" spans="1:7" s="184" customFormat="1" ht="12.75">
      <c r="A41" s="169"/>
      <c r="B41" s="169"/>
      <c r="C41" s="169"/>
      <c r="D41" s="169"/>
      <c r="E41" s="169"/>
      <c r="F41" s="169"/>
      <c r="G41" s="169"/>
    </row>
    <row r="44" spans="1:7" s="184" customFormat="1" ht="12.75">
      <c r="A44" s="169"/>
      <c r="B44" s="169"/>
      <c r="C44" s="169"/>
      <c r="D44" s="169"/>
      <c r="E44" s="169"/>
      <c r="F44" s="169"/>
      <c r="G44" s="169"/>
    </row>
    <row r="45" spans="1:7" s="184" customFormat="1" ht="12.75">
      <c r="A45" s="169"/>
      <c r="B45" s="169"/>
      <c r="C45" s="169"/>
      <c r="D45" s="169"/>
      <c r="E45" s="169"/>
      <c r="F45" s="169"/>
      <c r="G45" s="169"/>
    </row>
    <row r="50" ht="17.25" customHeight="1"/>
    <row r="60" spans="1:7" s="184" customFormat="1" ht="12.75">
      <c r="A60" s="169"/>
      <c r="B60" s="169"/>
      <c r="C60" s="169"/>
      <c r="D60" s="169"/>
      <c r="E60" s="169"/>
      <c r="F60" s="169"/>
      <c r="G60" s="169"/>
    </row>
    <row r="61" spans="1:7" s="184" customFormat="1" ht="12.75">
      <c r="A61" s="169"/>
      <c r="B61" s="169"/>
      <c r="C61" s="169"/>
      <c r="D61" s="169"/>
      <c r="E61" s="169"/>
      <c r="F61" s="169"/>
      <c r="G61" s="169"/>
    </row>
    <row r="62" spans="1:7" s="184" customFormat="1" ht="12.75">
      <c r="A62" s="169"/>
      <c r="B62" s="169"/>
      <c r="C62" s="169"/>
      <c r="D62" s="169"/>
      <c r="E62" s="169"/>
      <c r="F62" s="169"/>
      <c r="G62" s="169"/>
    </row>
    <row r="64" spans="1:7" s="195" customFormat="1" ht="15.75">
      <c r="A64" s="169"/>
      <c r="B64" s="169"/>
      <c r="C64" s="169"/>
      <c r="D64" s="169"/>
      <c r="E64" s="169"/>
      <c r="F64" s="169"/>
      <c r="G64" s="169"/>
    </row>
    <row r="65" spans="1:7" s="184" customFormat="1" ht="12.75">
      <c r="A65" s="169"/>
      <c r="B65" s="169"/>
      <c r="C65" s="169"/>
      <c r="D65" s="169"/>
      <c r="E65" s="169"/>
      <c r="F65" s="169"/>
      <c r="G65" s="169"/>
    </row>
    <row r="66" ht="30.75" customHeight="1"/>
    <row r="67" ht="32.25" customHeight="1"/>
    <row r="68" ht="15.75" customHeight="1"/>
    <row r="69" ht="32.25" customHeight="1"/>
    <row r="82" spans="1:7" s="184" customFormat="1" ht="12.75">
      <c r="A82" s="169"/>
      <c r="B82" s="169"/>
      <c r="C82" s="169"/>
      <c r="D82" s="169"/>
      <c r="E82" s="169"/>
      <c r="F82" s="169"/>
      <c r="G82" s="169"/>
    </row>
    <row r="83" spans="1:7" s="184" customFormat="1" ht="12.75">
      <c r="A83" s="169"/>
      <c r="B83" s="169"/>
      <c r="C83" s="169"/>
      <c r="D83" s="169"/>
      <c r="E83" s="169"/>
      <c r="F83" s="169"/>
      <c r="G83" s="169"/>
    </row>
    <row r="84" spans="1:7" s="184" customFormat="1" ht="12.75">
      <c r="A84" s="169"/>
      <c r="B84" s="169"/>
      <c r="C84" s="169"/>
      <c r="D84" s="169"/>
      <c r="E84" s="169"/>
      <c r="F84" s="169"/>
      <c r="G84" s="169"/>
    </row>
  </sheetData>
  <sheetProtection/>
  <mergeCells count="8">
    <mergeCell ref="A6:G7"/>
    <mergeCell ref="A10:A11"/>
    <mergeCell ref="B10:B11"/>
    <mergeCell ref="C10:C11"/>
    <mergeCell ref="D10:D11"/>
    <mergeCell ref="E10:E11"/>
    <mergeCell ref="F10:F11"/>
    <mergeCell ref="G10:G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83"/>
  <sheetViews>
    <sheetView view="pageBreakPreview" zoomScale="60" zoomScalePageLayoutView="0" workbookViewId="0" topLeftCell="A20">
      <selection activeCell="J29" sqref="J29"/>
    </sheetView>
  </sheetViews>
  <sheetFormatPr defaultColWidth="9.00390625" defaultRowHeight="12.75"/>
  <cols>
    <col min="1" max="1" width="35.375" style="91" customWidth="1"/>
    <col min="2" max="2" width="67.375" style="92" customWidth="1"/>
    <col min="3" max="5" width="17.625" style="91" hidden="1" customWidth="1"/>
    <col min="6" max="6" width="17.625" style="91" customWidth="1"/>
    <col min="7" max="7" width="17.625" style="128" customWidth="1"/>
    <col min="8" max="10" width="17.625" style="91" customWidth="1"/>
    <col min="11" max="16384" width="9.125" style="91" customWidth="1"/>
  </cols>
  <sheetData>
    <row r="1" spans="6:10" ht="18.75">
      <c r="F1" s="93"/>
      <c r="G1" s="127"/>
      <c r="H1" s="93"/>
      <c r="I1" s="93"/>
      <c r="J1" s="93"/>
    </row>
    <row r="2" spans="6:10" ht="18.75">
      <c r="F2" s="93"/>
      <c r="G2" s="127"/>
      <c r="H2" s="93"/>
      <c r="I2" s="93"/>
      <c r="J2" s="93"/>
    </row>
    <row r="3" spans="6:10" ht="18.75">
      <c r="F3" s="93"/>
      <c r="G3" s="127"/>
      <c r="H3" s="93"/>
      <c r="I3" s="93"/>
      <c r="J3" s="93"/>
    </row>
    <row r="4" ht="6.75" customHeight="1"/>
    <row r="5" spans="1:3" ht="43.5" customHeight="1">
      <c r="A5" s="267" t="s">
        <v>222</v>
      </c>
      <c r="B5" s="267"/>
      <c r="C5" s="267"/>
    </row>
    <row r="6" spans="1:10" ht="15.75" customHeight="1" thickBot="1">
      <c r="A6" s="86"/>
      <c r="B6" s="86"/>
      <c r="C6" s="86"/>
      <c r="D6" s="86"/>
      <c r="E6" s="86"/>
      <c r="F6" s="86"/>
      <c r="G6" s="129"/>
      <c r="H6" s="86"/>
      <c r="I6" s="86" t="s">
        <v>100</v>
      </c>
      <c r="J6" s="86"/>
    </row>
    <row r="7" spans="1:10" ht="92.25" customHeight="1" thickBot="1">
      <c r="A7" s="94" t="s">
        <v>2</v>
      </c>
      <c r="B7" s="95" t="s">
        <v>0</v>
      </c>
      <c r="C7" s="96" t="s">
        <v>141</v>
      </c>
      <c r="D7" s="96" t="s">
        <v>142</v>
      </c>
      <c r="E7" s="96" t="s">
        <v>143</v>
      </c>
      <c r="F7" s="96" t="s">
        <v>223</v>
      </c>
      <c r="G7" s="130" t="s">
        <v>224</v>
      </c>
      <c r="H7" s="96" t="s">
        <v>225</v>
      </c>
      <c r="I7" s="96" t="s">
        <v>226</v>
      </c>
      <c r="J7" s="96" t="s">
        <v>244</v>
      </c>
    </row>
    <row r="8" spans="1:10" s="100" customFormat="1" ht="23.25" customHeight="1">
      <c r="A8" s="97" t="s">
        <v>28</v>
      </c>
      <c r="B8" s="98" t="s">
        <v>29</v>
      </c>
      <c r="C8" s="99">
        <f>C9+C14+C20+C12</f>
        <v>89800</v>
      </c>
      <c r="D8" s="99">
        <f>E8-C8</f>
        <v>0</v>
      </c>
      <c r="E8" s="99">
        <f>E9+E14+E20+E12</f>
        <v>89800</v>
      </c>
      <c r="F8" s="99">
        <f>F10+F12+F15+F17+F19+F20+F25</f>
        <v>135500</v>
      </c>
      <c r="G8" s="99">
        <f>G10+G12+G15+G17+G19+G20+G25</f>
        <v>141500</v>
      </c>
      <c r="H8" s="99">
        <f>H10+H12+H15+H17+H19+H20+H25</f>
        <v>149100</v>
      </c>
      <c r="I8" s="99">
        <f>I9+I12+I14+I17+I19+I20+I25</f>
        <v>20700</v>
      </c>
      <c r="J8" s="99">
        <f>H8-G8</f>
        <v>7600</v>
      </c>
    </row>
    <row r="9" spans="1:10" s="100" customFormat="1" ht="24.75" customHeight="1">
      <c r="A9" s="97" t="s">
        <v>3</v>
      </c>
      <c r="B9" s="98" t="s">
        <v>30</v>
      </c>
      <c r="C9" s="99">
        <f>C11</f>
        <v>25000</v>
      </c>
      <c r="D9" s="99">
        <f aca="true" t="shared" si="0" ref="D9:D27">E9-C9</f>
        <v>0</v>
      </c>
      <c r="E9" s="99">
        <f>E11</f>
        <v>25000</v>
      </c>
      <c r="F9" s="99">
        <f>F11</f>
        <v>40000</v>
      </c>
      <c r="G9" s="131">
        <f>G11</f>
        <v>40000</v>
      </c>
      <c r="H9" s="99">
        <f>H11</f>
        <v>49000</v>
      </c>
      <c r="I9" s="99">
        <f aca="true" t="shared" si="1" ref="I9:I29">H9-F9</f>
        <v>9000</v>
      </c>
      <c r="J9" s="99">
        <f aca="true" t="shared" si="2" ref="J9:J29">H9-G9</f>
        <v>9000</v>
      </c>
    </row>
    <row r="10" spans="1:10" ht="24.75" customHeight="1">
      <c r="A10" s="97" t="s">
        <v>41</v>
      </c>
      <c r="B10" s="101" t="s">
        <v>48</v>
      </c>
      <c r="C10" s="102">
        <f>C11</f>
        <v>25000</v>
      </c>
      <c r="D10" s="99">
        <f t="shared" si="0"/>
        <v>0</v>
      </c>
      <c r="E10" s="102">
        <f>E11</f>
        <v>25000</v>
      </c>
      <c r="F10" s="102">
        <f>F11</f>
        <v>40000</v>
      </c>
      <c r="G10" s="126">
        <f>G11</f>
        <v>40000</v>
      </c>
      <c r="H10" s="102">
        <f>H11</f>
        <v>49000</v>
      </c>
      <c r="I10" s="99">
        <f t="shared" si="1"/>
        <v>9000</v>
      </c>
      <c r="J10" s="99">
        <f t="shared" si="2"/>
        <v>9000</v>
      </c>
    </row>
    <row r="11" spans="1:10" ht="82.5" customHeight="1">
      <c r="A11" s="97" t="s">
        <v>49</v>
      </c>
      <c r="B11" s="101" t="s">
        <v>38</v>
      </c>
      <c r="C11" s="102">
        <v>25000</v>
      </c>
      <c r="D11" s="99">
        <f t="shared" si="0"/>
        <v>0</v>
      </c>
      <c r="E11" s="102">
        <v>25000</v>
      </c>
      <c r="F11" s="102">
        <v>40000</v>
      </c>
      <c r="G11" s="126">
        <v>40000</v>
      </c>
      <c r="H11" s="102">
        <v>49000</v>
      </c>
      <c r="I11" s="99">
        <f t="shared" si="1"/>
        <v>9000</v>
      </c>
      <c r="J11" s="99">
        <f t="shared" si="2"/>
        <v>9000</v>
      </c>
    </row>
    <row r="12" spans="1:10" ht="32.25" customHeight="1" hidden="1">
      <c r="A12" s="97" t="s">
        <v>50</v>
      </c>
      <c r="B12" s="98" t="s">
        <v>51</v>
      </c>
      <c r="C12" s="99">
        <f>C13</f>
        <v>2000</v>
      </c>
      <c r="D12" s="99">
        <f t="shared" si="0"/>
        <v>0</v>
      </c>
      <c r="E12" s="99">
        <f>E13</f>
        <v>2000</v>
      </c>
      <c r="F12" s="99">
        <f>F13</f>
        <v>0</v>
      </c>
      <c r="G12" s="131">
        <f>G13</f>
        <v>0</v>
      </c>
      <c r="H12" s="99">
        <f>H13</f>
        <v>0</v>
      </c>
      <c r="I12" s="99">
        <f t="shared" si="1"/>
        <v>0</v>
      </c>
      <c r="J12" s="99">
        <f t="shared" si="2"/>
        <v>0</v>
      </c>
    </row>
    <row r="13" spans="1:10" ht="28.5" customHeight="1" hidden="1">
      <c r="A13" s="97" t="s">
        <v>52</v>
      </c>
      <c r="B13" s="101" t="s">
        <v>1</v>
      </c>
      <c r="C13" s="102">
        <v>2000</v>
      </c>
      <c r="D13" s="99">
        <f t="shared" si="0"/>
        <v>0</v>
      </c>
      <c r="E13" s="102">
        <v>2000</v>
      </c>
      <c r="F13" s="102">
        <v>0</v>
      </c>
      <c r="G13" s="126">
        <v>0</v>
      </c>
      <c r="H13" s="102">
        <v>0</v>
      </c>
      <c r="I13" s="99">
        <f t="shared" si="1"/>
        <v>0</v>
      </c>
      <c r="J13" s="99">
        <f t="shared" si="2"/>
        <v>0</v>
      </c>
    </row>
    <row r="14" spans="1:10" ht="23.25" customHeight="1">
      <c r="A14" s="97" t="s">
        <v>4</v>
      </c>
      <c r="B14" s="98" t="s">
        <v>53</v>
      </c>
      <c r="C14" s="99">
        <f>C15+C17</f>
        <v>41800</v>
      </c>
      <c r="D14" s="99">
        <f t="shared" si="0"/>
        <v>0</v>
      </c>
      <c r="E14" s="99">
        <f>E15+E17</f>
        <v>41800</v>
      </c>
      <c r="F14" s="99">
        <f>F15+F17</f>
        <v>69000</v>
      </c>
      <c r="G14" s="131">
        <f>G15+G17</f>
        <v>69000</v>
      </c>
      <c r="H14" s="99">
        <f>H15+H17</f>
        <v>73100</v>
      </c>
      <c r="I14" s="99">
        <f t="shared" si="1"/>
        <v>4100</v>
      </c>
      <c r="J14" s="99">
        <f t="shared" si="2"/>
        <v>4100</v>
      </c>
    </row>
    <row r="15" spans="1:10" s="100" customFormat="1" ht="21.75" customHeight="1">
      <c r="A15" s="97" t="s">
        <v>42</v>
      </c>
      <c r="B15" s="101" t="s">
        <v>43</v>
      </c>
      <c r="C15" s="102">
        <f>C16</f>
        <v>17000</v>
      </c>
      <c r="D15" s="99">
        <f t="shared" si="0"/>
        <v>0</v>
      </c>
      <c r="E15" s="102">
        <f>E16</f>
        <v>17000</v>
      </c>
      <c r="F15" s="102">
        <f>F16</f>
        <v>25000</v>
      </c>
      <c r="G15" s="126">
        <f>G16</f>
        <v>25000</v>
      </c>
      <c r="H15" s="102">
        <f>H16</f>
        <v>22000</v>
      </c>
      <c r="I15" s="99">
        <f t="shared" si="1"/>
        <v>-3000</v>
      </c>
      <c r="J15" s="99">
        <f t="shared" si="2"/>
        <v>-3000</v>
      </c>
    </row>
    <row r="16" spans="1:10" ht="60.75" customHeight="1">
      <c r="A16" s="97" t="s">
        <v>54</v>
      </c>
      <c r="B16" s="101" t="s">
        <v>39</v>
      </c>
      <c r="C16" s="102">
        <v>17000</v>
      </c>
      <c r="D16" s="99">
        <f t="shared" si="0"/>
        <v>0</v>
      </c>
      <c r="E16" s="102">
        <v>17000</v>
      </c>
      <c r="F16" s="102">
        <v>25000</v>
      </c>
      <c r="G16" s="126">
        <v>25000</v>
      </c>
      <c r="H16" s="102">
        <v>22000</v>
      </c>
      <c r="I16" s="99">
        <f t="shared" si="1"/>
        <v>-3000</v>
      </c>
      <c r="J16" s="99">
        <f t="shared" si="2"/>
        <v>-3000</v>
      </c>
    </row>
    <row r="17" spans="1:10" ht="24.75" customHeight="1">
      <c r="A17" s="103" t="s">
        <v>44</v>
      </c>
      <c r="B17" s="104" t="s">
        <v>45</v>
      </c>
      <c r="C17" s="99">
        <f>C18</f>
        <v>24800</v>
      </c>
      <c r="D17" s="99">
        <f t="shared" si="0"/>
        <v>0</v>
      </c>
      <c r="E17" s="99">
        <f>E18</f>
        <v>24800</v>
      </c>
      <c r="F17" s="99">
        <f>F18</f>
        <v>44000</v>
      </c>
      <c r="G17" s="131">
        <f>G18</f>
        <v>44000</v>
      </c>
      <c r="H17" s="99">
        <f>H18</f>
        <v>51100</v>
      </c>
      <c r="I17" s="99">
        <f t="shared" si="1"/>
        <v>7100</v>
      </c>
      <c r="J17" s="99">
        <f t="shared" si="2"/>
        <v>7100</v>
      </c>
    </row>
    <row r="18" spans="1:10" ht="79.5" customHeight="1">
      <c r="A18" s="97" t="s">
        <v>55</v>
      </c>
      <c r="B18" s="101" t="s">
        <v>40</v>
      </c>
      <c r="C18" s="102">
        <v>24800</v>
      </c>
      <c r="D18" s="99">
        <f t="shared" si="0"/>
        <v>0</v>
      </c>
      <c r="E18" s="102">
        <v>24800</v>
      </c>
      <c r="F18" s="102">
        <v>44000</v>
      </c>
      <c r="G18" s="126">
        <v>44000</v>
      </c>
      <c r="H18" s="102">
        <v>51100</v>
      </c>
      <c r="I18" s="99">
        <f t="shared" si="1"/>
        <v>7100</v>
      </c>
      <c r="J18" s="99">
        <f t="shared" si="2"/>
        <v>7100</v>
      </c>
    </row>
    <row r="19" spans="1:10" ht="66.75" customHeight="1" hidden="1">
      <c r="A19" s="103" t="s">
        <v>98</v>
      </c>
      <c r="B19" s="104" t="s">
        <v>99</v>
      </c>
      <c r="C19" s="99"/>
      <c r="D19" s="99"/>
      <c r="E19" s="99"/>
      <c r="F19" s="99">
        <v>0</v>
      </c>
      <c r="G19" s="131">
        <v>0</v>
      </c>
      <c r="H19" s="99">
        <v>0</v>
      </c>
      <c r="I19" s="99">
        <f t="shared" si="1"/>
        <v>0</v>
      </c>
      <c r="J19" s="99">
        <f t="shared" si="2"/>
        <v>0</v>
      </c>
    </row>
    <row r="20" spans="1:10" s="100" customFormat="1" ht="57.75" customHeight="1">
      <c r="A20" s="103" t="s">
        <v>56</v>
      </c>
      <c r="B20" s="104" t="s">
        <v>57</v>
      </c>
      <c r="C20" s="99">
        <f>C21</f>
        <v>21000</v>
      </c>
      <c r="D20" s="99">
        <f t="shared" si="0"/>
        <v>0</v>
      </c>
      <c r="E20" s="99">
        <f>E21</f>
        <v>21000</v>
      </c>
      <c r="F20" s="99">
        <f>F21</f>
        <v>26500</v>
      </c>
      <c r="G20" s="131">
        <f>G21</f>
        <v>26500</v>
      </c>
      <c r="H20" s="99">
        <f>H21</f>
        <v>27000</v>
      </c>
      <c r="I20" s="99">
        <f t="shared" si="1"/>
        <v>500</v>
      </c>
      <c r="J20" s="99">
        <f t="shared" si="2"/>
        <v>500</v>
      </c>
    </row>
    <row r="21" spans="1:10" s="100" customFormat="1" ht="82.5" customHeight="1">
      <c r="A21" s="97" t="s">
        <v>58</v>
      </c>
      <c r="B21" s="101" t="s">
        <v>59</v>
      </c>
      <c r="C21" s="102">
        <f>C22+C23</f>
        <v>21000</v>
      </c>
      <c r="D21" s="99">
        <f t="shared" si="0"/>
        <v>0</v>
      </c>
      <c r="E21" s="102">
        <f>E22+E23</f>
        <v>21000</v>
      </c>
      <c r="F21" s="102">
        <f>F22+F23</f>
        <v>26500</v>
      </c>
      <c r="G21" s="126">
        <f>G22+G23</f>
        <v>26500</v>
      </c>
      <c r="H21" s="102">
        <f>H22+H23</f>
        <v>27000</v>
      </c>
      <c r="I21" s="99">
        <f t="shared" si="1"/>
        <v>500</v>
      </c>
      <c r="J21" s="99">
        <f t="shared" si="2"/>
        <v>500</v>
      </c>
    </row>
    <row r="22" spans="1:10" ht="64.5" customHeight="1">
      <c r="A22" s="97" t="s">
        <v>60</v>
      </c>
      <c r="B22" s="101" t="s">
        <v>61</v>
      </c>
      <c r="C22" s="102">
        <v>10000</v>
      </c>
      <c r="D22" s="99">
        <f t="shared" si="0"/>
        <v>0</v>
      </c>
      <c r="E22" s="102">
        <v>10000</v>
      </c>
      <c r="F22" s="102">
        <v>16500</v>
      </c>
      <c r="G22" s="126">
        <v>16500</v>
      </c>
      <c r="H22" s="102">
        <v>20000</v>
      </c>
      <c r="I22" s="99">
        <f t="shared" si="1"/>
        <v>3500</v>
      </c>
      <c r="J22" s="99">
        <f t="shared" si="2"/>
        <v>3500</v>
      </c>
    </row>
    <row r="23" spans="1:10" s="100" customFormat="1" ht="116.25" customHeight="1">
      <c r="A23" s="97" t="s">
        <v>95</v>
      </c>
      <c r="B23" s="101" t="s">
        <v>62</v>
      </c>
      <c r="C23" s="102">
        <f>C24</f>
        <v>11000</v>
      </c>
      <c r="D23" s="99">
        <f t="shared" si="0"/>
        <v>0</v>
      </c>
      <c r="E23" s="102">
        <f>E24</f>
        <v>11000</v>
      </c>
      <c r="F23" s="102">
        <f>F24</f>
        <v>10000</v>
      </c>
      <c r="G23" s="126">
        <f>G24</f>
        <v>10000</v>
      </c>
      <c r="H23" s="102">
        <f>H24</f>
        <v>7000</v>
      </c>
      <c r="I23" s="99">
        <f t="shared" si="1"/>
        <v>-3000</v>
      </c>
      <c r="J23" s="99">
        <f t="shared" si="2"/>
        <v>-3000</v>
      </c>
    </row>
    <row r="24" spans="1:10" ht="75.75" customHeight="1">
      <c r="A24" s="97" t="s">
        <v>96</v>
      </c>
      <c r="B24" s="101" t="s">
        <v>63</v>
      </c>
      <c r="C24" s="102">
        <v>11000</v>
      </c>
      <c r="D24" s="99">
        <f t="shared" si="0"/>
        <v>0</v>
      </c>
      <c r="E24" s="102">
        <v>11000</v>
      </c>
      <c r="F24" s="102">
        <v>10000</v>
      </c>
      <c r="G24" s="126">
        <v>10000</v>
      </c>
      <c r="H24" s="102">
        <v>7000</v>
      </c>
      <c r="I24" s="99">
        <f t="shared" si="1"/>
        <v>-3000</v>
      </c>
      <c r="J24" s="99">
        <f t="shared" si="2"/>
        <v>-3000</v>
      </c>
    </row>
    <row r="25" spans="1:10" ht="18.75">
      <c r="A25" s="32" t="s">
        <v>227</v>
      </c>
      <c r="B25" s="33" t="s">
        <v>228</v>
      </c>
      <c r="C25" s="102"/>
      <c r="D25" s="99"/>
      <c r="E25" s="102"/>
      <c r="F25" s="99">
        <f>F26</f>
        <v>0</v>
      </c>
      <c r="G25" s="131">
        <f>G26</f>
        <v>6000</v>
      </c>
      <c r="H25" s="99">
        <f>H26</f>
        <v>0</v>
      </c>
      <c r="I25" s="99">
        <f t="shared" si="1"/>
        <v>0</v>
      </c>
      <c r="J25" s="99">
        <f t="shared" si="2"/>
        <v>-6000</v>
      </c>
    </row>
    <row r="26" spans="1:10" ht="45.75" customHeight="1">
      <c r="A26" s="30" t="s">
        <v>229</v>
      </c>
      <c r="B26" s="28" t="s">
        <v>230</v>
      </c>
      <c r="C26" s="102"/>
      <c r="D26" s="99"/>
      <c r="E26" s="102"/>
      <c r="F26" s="102">
        <v>0</v>
      </c>
      <c r="G26" s="126">
        <v>6000</v>
      </c>
      <c r="H26" s="102">
        <v>0</v>
      </c>
      <c r="I26" s="99">
        <f t="shared" si="1"/>
        <v>0</v>
      </c>
      <c r="J26" s="99">
        <f t="shared" si="2"/>
        <v>-6000</v>
      </c>
    </row>
    <row r="27" spans="1:10" ht="21" customHeight="1">
      <c r="A27" s="97"/>
      <c r="B27" s="105" t="s">
        <v>31</v>
      </c>
      <c r="C27" s="106">
        <f>C8</f>
        <v>89800</v>
      </c>
      <c r="D27" s="99">
        <f t="shared" si="0"/>
        <v>0</v>
      </c>
      <c r="E27" s="106">
        <f>E8</f>
        <v>89800</v>
      </c>
      <c r="F27" s="106">
        <f>F8</f>
        <v>135500</v>
      </c>
      <c r="G27" s="132">
        <f>G8</f>
        <v>141500</v>
      </c>
      <c r="H27" s="106">
        <f>H8</f>
        <v>149100</v>
      </c>
      <c r="I27" s="99">
        <f t="shared" si="1"/>
        <v>13600</v>
      </c>
      <c r="J27" s="99">
        <f t="shared" si="2"/>
        <v>7600</v>
      </c>
    </row>
    <row r="28" spans="1:10" ht="21" customHeight="1">
      <c r="A28" s="120"/>
      <c r="B28" s="107" t="s">
        <v>153</v>
      </c>
      <c r="C28" s="102"/>
      <c r="D28" s="99"/>
      <c r="E28" s="102"/>
      <c r="F28" s="102">
        <v>4000</v>
      </c>
      <c r="G28" s="126">
        <v>4000</v>
      </c>
      <c r="H28" s="102">
        <v>4900</v>
      </c>
      <c r="I28" s="99">
        <f t="shared" si="1"/>
        <v>900</v>
      </c>
      <c r="J28" s="99">
        <f t="shared" si="2"/>
        <v>900</v>
      </c>
    </row>
    <row r="29" spans="1:10" ht="49.5" customHeight="1">
      <c r="A29" s="155"/>
      <c r="B29" s="156" t="s">
        <v>154</v>
      </c>
      <c r="C29" s="157"/>
      <c r="D29" s="158"/>
      <c r="E29" s="157"/>
      <c r="F29" s="157">
        <f>F27+F28</f>
        <v>139500</v>
      </c>
      <c r="G29" s="157">
        <f>G27+G28</f>
        <v>145500</v>
      </c>
      <c r="H29" s="157">
        <f>H27+H28</f>
        <v>154000</v>
      </c>
      <c r="I29" s="159">
        <f t="shared" si="1"/>
        <v>14500</v>
      </c>
      <c r="J29" s="159">
        <f t="shared" si="2"/>
        <v>8500</v>
      </c>
    </row>
    <row r="30" spans="1:10" ht="18.75">
      <c r="A30" s="108"/>
      <c r="B30" s="109"/>
      <c r="C30" s="110"/>
      <c r="D30" s="110"/>
      <c r="E30" s="110"/>
      <c r="F30" s="110"/>
      <c r="G30" s="133"/>
      <c r="H30" s="110"/>
      <c r="I30" s="110"/>
      <c r="J30" s="110"/>
    </row>
    <row r="31" spans="1:10" ht="18.75">
      <c r="A31" s="111"/>
      <c r="B31" s="112"/>
      <c r="C31" s="113"/>
      <c r="D31" s="113"/>
      <c r="E31" s="113"/>
      <c r="F31" s="113"/>
      <c r="G31" s="134"/>
      <c r="H31" s="113"/>
      <c r="I31" s="113"/>
      <c r="J31" s="113"/>
    </row>
    <row r="32" spans="1:10" ht="18.75">
      <c r="A32" s="111"/>
      <c r="B32" s="112"/>
      <c r="C32" s="113"/>
      <c r="D32" s="113"/>
      <c r="E32" s="113"/>
      <c r="F32" s="113"/>
      <c r="G32" s="134"/>
      <c r="H32" s="113"/>
      <c r="I32" s="113"/>
      <c r="J32" s="113"/>
    </row>
    <row r="33" spans="1:10" ht="18.75">
      <c r="A33" s="108"/>
      <c r="B33" s="109"/>
      <c r="C33" s="110"/>
      <c r="D33" s="110"/>
      <c r="E33" s="110"/>
      <c r="F33" s="110"/>
      <c r="G33" s="133"/>
      <c r="H33" s="110"/>
      <c r="I33" s="110"/>
      <c r="J33" s="110"/>
    </row>
    <row r="34" spans="1:10" ht="18.75">
      <c r="A34" s="108"/>
      <c r="B34" s="109"/>
      <c r="C34" s="110"/>
      <c r="D34" s="110"/>
      <c r="E34" s="110"/>
      <c r="F34" s="110"/>
      <c r="G34" s="133"/>
      <c r="H34" s="110"/>
      <c r="I34" s="110"/>
      <c r="J34" s="110"/>
    </row>
    <row r="35" spans="1:10" ht="18.75">
      <c r="A35" s="108"/>
      <c r="B35" s="109"/>
      <c r="C35" s="110"/>
      <c r="D35" s="110"/>
      <c r="E35" s="110"/>
      <c r="F35" s="110"/>
      <c r="G35" s="133"/>
      <c r="H35" s="110"/>
      <c r="I35" s="110"/>
      <c r="J35" s="110"/>
    </row>
    <row r="36" spans="1:10" ht="18.75">
      <c r="A36" s="108"/>
      <c r="B36" s="109"/>
      <c r="C36" s="110"/>
      <c r="D36" s="110"/>
      <c r="E36" s="110"/>
      <c r="F36" s="110"/>
      <c r="G36" s="133"/>
      <c r="H36" s="110"/>
      <c r="I36" s="110"/>
      <c r="J36" s="110"/>
    </row>
    <row r="37" spans="1:10" s="100" customFormat="1" ht="18.75">
      <c r="A37" s="114"/>
      <c r="B37" s="115"/>
      <c r="C37" s="116"/>
      <c r="D37" s="116"/>
      <c r="E37" s="116"/>
      <c r="F37" s="116"/>
      <c r="G37" s="135"/>
      <c r="H37" s="116"/>
      <c r="I37" s="116"/>
      <c r="J37" s="116"/>
    </row>
    <row r="38" spans="1:10" ht="18.75">
      <c r="A38" s="117"/>
      <c r="B38" s="118"/>
      <c r="C38" s="119"/>
      <c r="D38" s="119"/>
      <c r="E38" s="119"/>
      <c r="F38" s="119"/>
      <c r="G38" s="136"/>
      <c r="H38" s="119"/>
      <c r="I38" s="119"/>
      <c r="J38" s="119"/>
    </row>
    <row r="39" spans="1:10" ht="18.75">
      <c r="A39" s="117"/>
      <c r="B39" s="118"/>
      <c r="C39" s="119"/>
      <c r="D39" s="119"/>
      <c r="E39" s="119"/>
      <c r="F39" s="119"/>
      <c r="G39" s="136"/>
      <c r="H39" s="119"/>
      <c r="I39" s="119"/>
      <c r="J39" s="119"/>
    </row>
    <row r="40" spans="1:10" s="100" customFormat="1" ht="18.75">
      <c r="A40" s="117"/>
      <c r="B40" s="118"/>
      <c r="C40" s="119"/>
      <c r="D40" s="119"/>
      <c r="E40" s="119"/>
      <c r="F40" s="119"/>
      <c r="G40" s="136"/>
      <c r="H40" s="119"/>
      <c r="I40" s="119"/>
      <c r="J40" s="119"/>
    </row>
    <row r="41" spans="1:10" ht="18.75">
      <c r="A41" s="111"/>
      <c r="B41" s="112"/>
      <c r="C41" s="113"/>
      <c r="D41" s="113"/>
      <c r="E41" s="113"/>
      <c r="F41" s="113"/>
      <c r="G41" s="134"/>
      <c r="H41" s="113"/>
      <c r="I41" s="113"/>
      <c r="J41" s="113"/>
    </row>
    <row r="42" spans="1:10" ht="18.75">
      <c r="A42" s="111"/>
      <c r="B42" s="112"/>
      <c r="C42" s="113"/>
      <c r="D42" s="113"/>
      <c r="E42" s="113"/>
      <c r="F42" s="113"/>
      <c r="G42" s="134"/>
      <c r="H42" s="113"/>
      <c r="I42" s="113"/>
      <c r="J42" s="113"/>
    </row>
    <row r="43" spans="1:10" s="100" customFormat="1" ht="18.75">
      <c r="A43" s="91"/>
      <c r="B43" s="92"/>
      <c r="C43" s="91"/>
      <c r="D43" s="91"/>
      <c r="E43" s="91"/>
      <c r="F43" s="91"/>
      <c r="G43" s="128"/>
      <c r="H43" s="91"/>
      <c r="I43" s="91"/>
      <c r="J43" s="91"/>
    </row>
    <row r="44" spans="1:10" s="100" customFormat="1" ht="18.75">
      <c r="A44" s="91"/>
      <c r="B44" s="92"/>
      <c r="C44" s="91"/>
      <c r="D44" s="91"/>
      <c r="E44" s="91"/>
      <c r="F44" s="91"/>
      <c r="G44" s="128"/>
      <c r="H44" s="91"/>
      <c r="I44" s="91"/>
      <c r="J44" s="91"/>
    </row>
    <row r="49" ht="17.25" customHeight="1"/>
    <row r="59" spans="1:10" s="100" customFormat="1" ht="18.75">
      <c r="A59" s="91"/>
      <c r="B59" s="92"/>
      <c r="C59" s="91"/>
      <c r="D59" s="91"/>
      <c r="E59" s="91"/>
      <c r="F59" s="91"/>
      <c r="G59" s="128"/>
      <c r="H59" s="91"/>
      <c r="I59" s="91"/>
      <c r="J59" s="91"/>
    </row>
    <row r="60" spans="1:10" s="100" customFormat="1" ht="18.75">
      <c r="A60" s="91"/>
      <c r="B60" s="92"/>
      <c r="C60" s="91"/>
      <c r="D60" s="91"/>
      <c r="E60" s="91"/>
      <c r="F60" s="91"/>
      <c r="G60" s="128"/>
      <c r="H60" s="91"/>
      <c r="I60" s="91"/>
      <c r="J60" s="91"/>
    </row>
    <row r="61" spans="1:10" s="100" customFormat="1" ht="18.75">
      <c r="A61" s="91"/>
      <c r="B61" s="92"/>
      <c r="C61" s="91"/>
      <c r="D61" s="91"/>
      <c r="E61" s="91"/>
      <c r="F61" s="91"/>
      <c r="G61" s="128"/>
      <c r="H61" s="91"/>
      <c r="I61" s="91"/>
      <c r="J61" s="91"/>
    </row>
    <row r="63" spans="1:10" s="100" customFormat="1" ht="18.75">
      <c r="A63" s="91"/>
      <c r="B63" s="92"/>
      <c r="C63" s="91"/>
      <c r="D63" s="91"/>
      <c r="E63" s="91"/>
      <c r="F63" s="91"/>
      <c r="G63" s="128"/>
      <c r="H63" s="91"/>
      <c r="I63" s="91"/>
      <c r="J63" s="91"/>
    </row>
    <row r="64" spans="1:10" s="100" customFormat="1" ht="18.75">
      <c r="A64" s="91"/>
      <c r="B64" s="92"/>
      <c r="C64" s="91"/>
      <c r="D64" s="91"/>
      <c r="E64" s="91"/>
      <c r="F64" s="91"/>
      <c r="G64" s="128"/>
      <c r="H64" s="91"/>
      <c r="I64" s="91"/>
      <c r="J64" s="91"/>
    </row>
    <row r="65" ht="30.75" customHeight="1"/>
    <row r="66" ht="32.25" customHeight="1"/>
    <row r="67" ht="15.75" customHeight="1"/>
    <row r="68" ht="32.25" customHeight="1"/>
    <row r="81" spans="1:10" s="100" customFormat="1" ht="18.75">
      <c r="A81" s="91"/>
      <c r="B81" s="92"/>
      <c r="C81" s="91"/>
      <c r="D81" s="91"/>
      <c r="E81" s="91"/>
      <c r="F81" s="91"/>
      <c r="G81" s="128"/>
      <c r="H81" s="91"/>
      <c r="I81" s="91"/>
      <c r="J81" s="91"/>
    </row>
    <row r="82" spans="1:10" s="100" customFormat="1" ht="18.75">
      <c r="A82" s="91"/>
      <c r="B82" s="92"/>
      <c r="C82" s="91"/>
      <c r="D82" s="91"/>
      <c r="E82" s="91"/>
      <c r="F82" s="91"/>
      <c r="G82" s="128"/>
      <c r="H82" s="91"/>
      <c r="I82" s="91"/>
      <c r="J82" s="91"/>
    </row>
    <row r="83" spans="1:10" s="100" customFormat="1" ht="18.75">
      <c r="A83" s="91"/>
      <c r="B83" s="92"/>
      <c r="C83" s="91"/>
      <c r="D83" s="91"/>
      <c r="E83" s="91"/>
      <c r="F83" s="91"/>
      <c r="G83" s="128"/>
      <c r="H83" s="91"/>
      <c r="I83" s="91"/>
      <c r="J83" s="91"/>
    </row>
  </sheetData>
  <sheetProtection/>
  <mergeCells count="1">
    <mergeCell ref="A5:C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МФ ЧР в Ибресинском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Тарасова Наталия Геннадьевна</dc:creator>
  <cp:keywords/>
  <dc:description/>
  <cp:lastModifiedBy>fin1</cp:lastModifiedBy>
  <cp:lastPrinted>2010-12-20T12:55:35Z</cp:lastPrinted>
  <dcterms:created xsi:type="dcterms:W3CDTF">2005-12-01T06:30:55Z</dcterms:created>
  <dcterms:modified xsi:type="dcterms:W3CDTF">2010-12-20T13:16:46Z</dcterms:modified>
  <cp:category/>
  <cp:version/>
  <cp:contentType/>
  <cp:contentStatus/>
</cp:coreProperties>
</file>