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988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<sst xmlns="http://schemas.openxmlformats.org/spreadsheetml/2006/main" count="82" uniqueCount="82">
  <si>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</si>
  <si>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</si>
  <si>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</si>
  <si>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</si>
  <si>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</si>
  <si>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(18210503000012000110) Единый сельскохозяйственный налог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</si>
  <si>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</si>
  <si>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</si>
  <si>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</si>
  <si>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</si>
  <si>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</si>
  <si>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</si>
  <si>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</si>
  <si>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</si>
  <si>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</si>
  <si>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</si>
  <si>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</si>
  <si>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</si>
  <si>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(000114000000000000000) ДОХОДЫ ОТ ПРОДАЖИ МАТЕРИАЛЬНЫХ И НЕМАТЕРИАЛЬНЫХ АКТИВОВ</t>
  </si>
  <si>
    <t>(00011700000000000000) ПРОЧИЕ НЕНАЛОГОВЫЕ ДОХОДЫ</t>
  </si>
  <si>
    <t>(99311701050100000180) Невыясненые поступления, зачисляемые в бюджеты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</si>
  <si>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</si>
  <si>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</si>
  <si>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</si>
  <si>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(000113000000000000000) ДОХОДЫ ОТ ОКАЗАНИЯ ПЛАТНЫХ УСЛУГ (РАБОТ)И КОМПЕНСАЦИИ ЗАТРАТ ГОСУДАРСТВА</t>
  </si>
  <si>
    <t>(00010300000000000000) НАЛОГИ НА ТОВАРЫ (РАБОТЫ, УСЛУГИ), РЕАЛИЗУЕМЫЕ НА ТЕРРИТОРИИ РОССИЙСКОЙ ФЕДЕРАЦИИ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</si>
  <si>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</si>
  <si>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</si>
  <si>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</si>
  <si>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</si>
  <si>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</si>
  <si>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</si>
  <si>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 xml:space="preserve">(99320202077100000151)Субсидии бюджетам сельских поселений на софинансирование капитальных вложений в объекты муниципальной собственности </t>
  </si>
  <si>
    <t>(0001160000000000000) ШТРАФЫ, САНКЦИИ, ВОЗМЕЩЕНИЕ УЩЕРБА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</si>
  <si>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</si>
  <si>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>(99320202051100000151) Субсидии бюджетам поселений на реализацию федеральных целевых программ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</si>
  <si>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</si>
  <si>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</si>
  <si>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</si>
  <si>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</si>
  <si>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(99320202008100000151)Субсидии бюджетам сельских поселений на обеспечение жильём молодых семей</t>
  </si>
  <si>
    <t xml:space="preserve">(99311402053100000410) Доходы от реализации иного  имущества, находящегося в собственности сельских поселений </t>
  </si>
  <si>
    <t>(99311302065100000130) Доходы, поступающие в порядке возмещения расходов, понесенных в связи с эксплуатацией имущества сельских поселений</t>
  </si>
  <si>
    <t>(99311105035100000120)  Доходы от сдачи в аренду имущества,находящегося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</si>
  <si>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 (сумма платежа)</t>
  </si>
  <si>
    <t>Первочурашевского сельского поселения</t>
  </si>
  <si>
    <t>(18210102010012100110)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</si>
  <si>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(18210102010013000110)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</t>
  </si>
  <si>
    <t>(18210102030011000110) 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платежа)</t>
  </si>
  <si>
    <t>(18210904053102100110) Земельный налог (по обязательствам, возникшим до 1 января 2006 года), мобилизуемый на территориях сельских поселений (пени)</t>
  </si>
  <si>
    <t>(18210904053102200110) Земельный налог (по обязательствам, возникшим до 1 января 2006 года), мобилизуемый на территориях сельских поселений (проценты)</t>
  </si>
  <si>
    <t>(18210503010013000110 Единый сельскохозяйственный налог (суммы денежных взысканий (штрафов))</t>
  </si>
  <si>
    <t>(99311302995100000130) Прочие доходы от компенсации затрат бюджетов поселений</t>
  </si>
  <si>
    <t>(18210102030012100110 ) Налог на доходы физических лиц с доходов, полученных физическими лицами в соответствии со статьей 228 Налогового Кодекса Российской Федерации(пени)</t>
  </si>
  <si>
    <t>(18210503010012100110 Единый сельскохозяйственный налог (пени))</t>
  </si>
  <si>
    <t>(18210503010013000110)Единный сельскохозяйственнй налог</t>
  </si>
  <si>
    <t>И.С.Лебедева</t>
  </si>
  <si>
    <t>(99320215001100000150) Дотации бюджетам сельских поселений на выравнивание бюджетной обеспеченности</t>
  </si>
  <si>
    <t>(99320220216100000150)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</si>
  <si>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</si>
  <si>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(99320230024100000150) Субвенции бюджетам поселений на выполнение передаваемых полномочий субъектов Российской Федерации</t>
  </si>
  <si>
    <t>(18210601030102100110) Налог на имущество физических лиц зачисляемый в бюджеты поселений</t>
  </si>
  <si>
    <t xml:space="preserve">(99320705030100000150) Прочие безвозмездные поступления в  бюджеты сельских поселений </t>
  </si>
  <si>
    <t>(99320229999100000150) Прочие субсидии бюджетам сельских поселений</t>
  </si>
  <si>
    <t>(18210102020013000110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(пени))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</si>
  <si>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</si>
  <si>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</si>
  <si>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</si>
  <si>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</si>
  <si>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(99320215002100000150) Дотации бюджетам сельских поселений на поддержку мер по обеспечению сбалансированности бюджетов</t>
  </si>
  <si>
    <t>(18210102030013000110)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</t>
  </si>
  <si>
    <t>(18210102050012100110)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</si>
  <si>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Исп. Главный специалист-эксперт</t>
  </si>
  <si>
    <t xml:space="preserve">И.о.начальника финансового отдела </t>
  </si>
  <si>
    <t>(99311109045100000120)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казенных))</t>
  </si>
  <si>
    <t>(99320249999100000150) Прочие межбюджетные трансферты, передаваемые бюджетам сельских поселений</t>
  </si>
  <si>
    <t>(99321960010100000150)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</si>
  <si>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(99311715030100000150) Инициативные платежи, зачисляемые в бюджеты сельских поселений</t>
  </si>
  <si>
    <t>Н.М.Яковлев</t>
  </si>
  <si>
    <t>(18210102010014000110)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</t>
  </si>
  <si>
    <t>(99311607090100000140)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</si>
  <si>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Исполнение бюджета по доходам по состоянию на 01.01.2022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</si>
</sst>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  <numFmt numFmtId="179" formatCode="0.00_ ;\-0.00\ "/>
  </numFmts>
  <fonts count="43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12" xfId="0" applyNumberFormat="1" applyFill="1" applyBorder="1" applyAlignment="1">
      <alignment horizontal="right" vertical="top" shrinkToFit="1"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0" fontId="5" fillId="33" borderId="12" xfId="0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49" fontId="5" fillId="33" borderId="12" xfId="0" applyNumberFormat="1" applyFont="1" applyFill="1" applyBorder="1" applyAlignment="1">
      <alignment horizontal="left" vertical="top" wrapTex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49" fontId="5" fillId="0" borderId="12" xfId="0" applyNumberFormat="1" applyFont="1" applyBorder="1" applyAlignment="1">
      <alignment horizontal="left" vertical="top" wrapText="1"/>
    </xf>
    <xf numFmtId="176" fontId="0" fillId="33" borderId="12" xfId="0" applyNumberFormat="1" applyFill="1" applyBorder="1" applyAlignment="1">
      <alignment horizontal="right" vertical="top" shrinkToFit="1"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7" fillId="33" borderId="15" xfId="0" applyNumberFormat="1" applyFont="1" applyFill="1" applyBorder="1" applyAlignment="1">
      <alignment horizontal="center" vertical="center" wrapText="1" shrinkToFit="1"/>
    </xf>
    <xf numFmtId="177" fontId="0" fillId="33" borderId="12" xfId="0" applyNumberFormat="1" applyFill="1" applyBorder="1" applyAlignment="1">
      <alignment horizontal="right" vertical="top" shrinkToFit="1"/>
    </xf>
    <xf numFmtId="178" fontId="5" fillId="0" borderId="12" xfId="0" applyNumberFormat="1" applyFont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vertical="top" wrapText="1"/>
    </xf>
    <xf numFmtId="179" fontId="2" fillId="33" borderId="12" xfId="0" applyNumberFormat="1" applyFont="1" applyFill="1" applyBorder="1" applyAlignment="1">
      <alignment horizontal="right" vertical="top" shrinkToFit="1"/>
    </xf>
    <xf numFmtId="179" fontId="0" fillId="33" borderId="12" xfId="0" applyNumberFormat="1" applyFill="1" applyBorder="1" applyAlignment="1">
      <alignment horizontal="right" vertical="top" shrinkToFi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showGridLines="0" tabSelected="1" zoomScalePageLayoutView="0" workbookViewId="0" topLeftCell="A1">
      <selection activeCell="C76" sqref="C76"/>
    </sheetView>
  </sheetViews>
  <sheetFormatPr defaultColWidth="9.00390625" defaultRowHeight="12.75"/>
  <cols>
    <col min="1" max="1" width="63.25390625" style="0" customWidth="1"/>
    <col min="2" max="2" width="13.125" style="0" customWidth="1"/>
    <col min="3" max="3" width="13.00390625" style="0" customWidth="1"/>
    <col min="4" max="4" width="12.375" style="0" customWidth="1"/>
    <col min="5" max="5" width="9.125" style="0" hidden="1" customWidth="1"/>
  </cols>
  <sheetData>
    <row r="1" spans="1:5" ht="15.75">
      <c r="A1" s="31" t="s">
        <v>81</v>
      </c>
      <c r="B1" s="31"/>
      <c r="C1" s="31"/>
      <c r="D1" s="31"/>
      <c r="E1" s="1"/>
    </row>
    <row r="2" spans="1:5" ht="15.75">
      <c r="A2" s="31" t="s">
        <v>45</v>
      </c>
      <c r="B2" s="31"/>
      <c r="C2" s="31"/>
      <c r="D2" s="31"/>
      <c r="E2" s="1"/>
    </row>
    <row r="3" spans="1:5" ht="7.5" customHeight="1">
      <c r="A3" s="7"/>
      <c r="B3" s="7"/>
      <c r="C3" s="7"/>
      <c r="D3" s="7"/>
      <c r="E3" s="1"/>
    </row>
    <row r="4" spans="1:5" ht="12.75">
      <c r="A4" s="2"/>
      <c r="B4" s="2"/>
      <c r="C4" s="32" t="s">
        <v>0</v>
      </c>
      <c r="D4" s="32"/>
      <c r="E4" s="1"/>
    </row>
    <row r="5" spans="1:5" ht="34.5" customHeight="1">
      <c r="A5" s="24" t="s">
        <v>1</v>
      </c>
      <c r="B5" s="24" t="s">
        <v>2</v>
      </c>
      <c r="C5" s="24" t="s">
        <v>3</v>
      </c>
      <c r="D5" s="24" t="s">
        <v>4</v>
      </c>
      <c r="E5" s="3"/>
    </row>
    <row r="6" spans="1:5" ht="57.75" customHeight="1">
      <c r="A6" s="10" t="s">
        <v>44</v>
      </c>
      <c r="B6" s="4">
        <v>45600</v>
      </c>
      <c r="C6" s="4">
        <v>51557.82</v>
      </c>
      <c r="D6" s="21">
        <f>C6/B6*100</f>
        <v>113.0653947368421</v>
      </c>
      <c r="E6" s="3"/>
    </row>
    <row r="7" spans="1:5" ht="12.75" customHeight="1">
      <c r="A7" s="10" t="s">
        <v>46</v>
      </c>
      <c r="B7" s="4">
        <v>0</v>
      </c>
      <c r="C7" s="4">
        <v>17.96</v>
      </c>
      <c r="D7" s="21">
        <v>0</v>
      </c>
      <c r="E7" s="3"/>
    </row>
    <row r="8" spans="1:5" ht="12.75" customHeight="1">
      <c r="A8" s="10" t="s">
        <v>47</v>
      </c>
      <c r="B8" s="4">
        <v>0</v>
      </c>
      <c r="C8" s="4">
        <v>15.45</v>
      </c>
      <c r="D8" s="21">
        <v>0</v>
      </c>
      <c r="E8" s="3"/>
    </row>
    <row r="9" spans="1:5" ht="13.5" customHeight="1">
      <c r="A9" s="10" t="s">
        <v>79</v>
      </c>
      <c r="B9" s="4">
        <v>0</v>
      </c>
      <c r="C9" s="4">
        <v>0</v>
      </c>
      <c r="D9" s="21">
        <v>0</v>
      </c>
      <c r="E9" s="3"/>
    </row>
    <row r="10" spans="1:5" ht="12" customHeight="1">
      <c r="A10" s="10" t="s">
        <v>64</v>
      </c>
      <c r="B10" s="4">
        <v>0</v>
      </c>
      <c r="C10" s="4">
        <v>0</v>
      </c>
      <c r="D10" s="21">
        <v>0</v>
      </c>
      <c r="E10" s="3"/>
    </row>
    <row r="11" spans="1:5" ht="12.75" customHeight="1">
      <c r="A11" s="10" t="s">
        <v>48</v>
      </c>
      <c r="B11" s="4">
        <v>0</v>
      </c>
      <c r="C11" s="4">
        <v>7547.32</v>
      </c>
      <c r="D11" s="21">
        <v>0</v>
      </c>
      <c r="E11" s="3"/>
    </row>
    <row r="12" spans="1:5" ht="10.5" customHeight="1">
      <c r="A12" s="10" t="s">
        <v>53</v>
      </c>
      <c r="B12" s="4">
        <v>0</v>
      </c>
      <c r="C12" s="4">
        <v>-12.04</v>
      </c>
      <c r="D12" s="21">
        <v>0</v>
      </c>
      <c r="E12" s="3"/>
    </row>
    <row r="13" spans="1:5" ht="10.5" customHeight="1">
      <c r="A13" s="10" t="s">
        <v>70</v>
      </c>
      <c r="B13" s="4">
        <v>0</v>
      </c>
      <c r="C13" s="4">
        <v>7.5</v>
      </c>
      <c r="D13" s="21">
        <v>0</v>
      </c>
      <c r="E13" s="3"/>
    </row>
    <row r="14" spans="1:5" ht="10.5" customHeight="1">
      <c r="A14" s="10" t="s">
        <v>71</v>
      </c>
      <c r="B14" s="4">
        <v>0</v>
      </c>
      <c r="C14" s="4">
        <v>0</v>
      </c>
      <c r="D14" s="21">
        <v>0</v>
      </c>
      <c r="E14" s="3"/>
    </row>
    <row r="15" spans="1:5" ht="13.5" customHeight="1">
      <c r="A15" s="11" t="s">
        <v>8</v>
      </c>
      <c r="B15" s="8">
        <f>B13+B11+B8+B7+B6+B9+B10+B12+B14</f>
        <v>45600</v>
      </c>
      <c r="C15" s="8">
        <f>C13+C11+C8+C7+C6+C9+C10+C12+C14</f>
        <v>59134.01</v>
      </c>
      <c r="D15" s="22">
        <f>C15/B15*100</f>
        <v>129.6798464912281</v>
      </c>
      <c r="E15" s="3"/>
    </row>
    <row r="16" spans="1:5" ht="33" customHeight="1">
      <c r="A16" s="20" t="s">
        <v>65</v>
      </c>
      <c r="B16" s="17">
        <v>323400</v>
      </c>
      <c r="C16" s="17">
        <v>434743.75</v>
      </c>
      <c r="D16" s="23">
        <f>C16/B16*100</f>
        <v>134.42911255411255</v>
      </c>
      <c r="E16" s="3"/>
    </row>
    <row r="17" spans="1:5" ht="13.5" customHeight="1">
      <c r="A17" s="26" t="s">
        <v>66</v>
      </c>
      <c r="B17" s="17">
        <v>0</v>
      </c>
      <c r="C17" s="17">
        <v>3057.42</v>
      </c>
      <c r="D17" s="23">
        <v>0</v>
      </c>
      <c r="E17" s="3"/>
    </row>
    <row r="18" spans="1:5" ht="32.25" customHeight="1">
      <c r="A18" s="26" t="s">
        <v>67</v>
      </c>
      <c r="B18" s="17">
        <v>485000</v>
      </c>
      <c r="C18" s="17">
        <v>578031.43</v>
      </c>
      <c r="D18" s="23">
        <f>C18/B18*100</f>
        <v>119.18173814432991</v>
      </c>
      <c r="E18" s="3"/>
    </row>
    <row r="19" spans="1:5" ht="13.5" customHeight="1">
      <c r="A19" s="26" t="s">
        <v>68</v>
      </c>
      <c r="B19" s="17">
        <v>0</v>
      </c>
      <c r="C19" s="4">
        <v>-74134.94</v>
      </c>
      <c r="D19" s="23">
        <v>0</v>
      </c>
      <c r="E19" s="3"/>
    </row>
    <row r="20" spans="1:5" ht="24.75" customHeight="1">
      <c r="A20" s="11" t="s">
        <v>25</v>
      </c>
      <c r="B20" s="8">
        <f>SUM(B16:B19)</f>
        <v>808400</v>
      </c>
      <c r="C20" s="8">
        <f>C16+C17+C18+C19</f>
        <v>941697.6600000001</v>
      </c>
      <c r="D20" s="22">
        <f>C20/B20*100</f>
        <v>116.48907224146463</v>
      </c>
      <c r="E20" s="3"/>
    </row>
    <row r="21" spans="1:5" ht="23.25" customHeight="1">
      <c r="A21" s="10" t="s">
        <v>36</v>
      </c>
      <c r="B21" s="4">
        <v>21200</v>
      </c>
      <c r="C21" s="4">
        <v>21261.3</v>
      </c>
      <c r="D21" s="21">
        <f>C21/B21*100</f>
        <v>100.28915094339624</v>
      </c>
      <c r="E21" s="3"/>
    </row>
    <row r="22" spans="1:5" ht="8.25" customHeight="1">
      <c r="A22" s="10" t="s">
        <v>51</v>
      </c>
      <c r="B22" s="4">
        <v>0</v>
      </c>
      <c r="C22" s="4">
        <v>0</v>
      </c>
      <c r="D22" s="21">
        <v>0</v>
      </c>
      <c r="E22" s="3"/>
    </row>
    <row r="23" spans="1:5" ht="6" customHeight="1">
      <c r="A23" s="10" t="s">
        <v>5</v>
      </c>
      <c r="B23" s="4">
        <v>0</v>
      </c>
      <c r="C23" s="4">
        <v>0</v>
      </c>
      <c r="D23" s="21">
        <v>0</v>
      </c>
      <c r="E23" s="3"/>
    </row>
    <row r="24" spans="1:5" ht="9" customHeight="1">
      <c r="A24" s="10" t="s">
        <v>54</v>
      </c>
      <c r="B24" s="4">
        <v>0</v>
      </c>
      <c r="C24" s="4">
        <v>0</v>
      </c>
      <c r="D24" s="21">
        <v>0</v>
      </c>
      <c r="E24" s="3"/>
    </row>
    <row r="25" spans="1:5" ht="9" customHeight="1">
      <c r="A25" s="16" t="s">
        <v>55</v>
      </c>
      <c r="B25" s="4">
        <v>0</v>
      </c>
      <c r="C25" s="4">
        <v>0</v>
      </c>
      <c r="D25" s="21">
        <v>0</v>
      </c>
      <c r="E25" s="3"/>
    </row>
    <row r="26" spans="1:5" ht="14.25" customHeight="1">
      <c r="A26" s="11" t="s">
        <v>17</v>
      </c>
      <c r="B26" s="8">
        <f>B21+B23+B25+B22+B24</f>
        <v>21200</v>
      </c>
      <c r="C26" s="8">
        <f>C25+C23+C21+C22+C24</f>
        <v>21261.3</v>
      </c>
      <c r="D26" s="22">
        <f>C26/B26*100</f>
        <v>100.28915094339624</v>
      </c>
      <c r="E26" s="3"/>
    </row>
    <row r="27" spans="1:5" ht="35.25" customHeight="1">
      <c r="A27" s="10" t="s">
        <v>37</v>
      </c>
      <c r="B27" s="4">
        <v>226900</v>
      </c>
      <c r="C27" s="4">
        <v>252658.93</v>
      </c>
      <c r="D27" s="21">
        <f>C27/B27*100</f>
        <v>111.35254737769942</v>
      </c>
      <c r="E27" s="3"/>
    </row>
    <row r="28" spans="1:5" ht="11.25" customHeight="1">
      <c r="A28" s="10" t="s">
        <v>61</v>
      </c>
      <c r="B28" s="4">
        <v>0</v>
      </c>
      <c r="C28" s="4">
        <v>2847.34</v>
      </c>
      <c r="D28" s="21">
        <v>0</v>
      </c>
      <c r="E28" s="3"/>
    </row>
    <row r="29" spans="1:5" ht="10.5" customHeight="1">
      <c r="A29" s="10" t="s">
        <v>26</v>
      </c>
      <c r="B29" s="4">
        <v>0</v>
      </c>
      <c r="C29" s="4">
        <v>0</v>
      </c>
      <c r="D29" s="21">
        <v>0</v>
      </c>
      <c r="E29" s="3"/>
    </row>
    <row r="30" spans="1:5" ht="6.75" customHeight="1">
      <c r="A30" s="10" t="s">
        <v>21</v>
      </c>
      <c r="B30" s="4">
        <v>0</v>
      </c>
      <c r="C30" s="4">
        <v>0</v>
      </c>
      <c r="D30" s="21">
        <v>0</v>
      </c>
      <c r="E30" s="3"/>
    </row>
    <row r="31" spans="1:5" ht="35.25" customHeight="1">
      <c r="A31" s="10" t="s">
        <v>27</v>
      </c>
      <c r="B31" s="4">
        <v>186300</v>
      </c>
      <c r="C31" s="4">
        <v>81709</v>
      </c>
      <c r="D31" s="21">
        <f>C31/B31*100</f>
        <v>43.85882984433709</v>
      </c>
      <c r="E31" s="3"/>
    </row>
    <row r="32" spans="1:5" ht="13.5" customHeight="1">
      <c r="A32" s="10" t="s">
        <v>28</v>
      </c>
      <c r="B32" s="4">
        <v>0</v>
      </c>
      <c r="C32" s="4">
        <v>5113.01</v>
      </c>
      <c r="D32" s="21">
        <v>0</v>
      </c>
      <c r="E32" s="3"/>
    </row>
    <row r="33" spans="1:5" ht="13.5" customHeight="1">
      <c r="A33" s="10" t="s">
        <v>34</v>
      </c>
      <c r="B33" s="4">
        <v>0</v>
      </c>
      <c r="C33" s="4">
        <v>0</v>
      </c>
      <c r="D33" s="21">
        <v>0</v>
      </c>
      <c r="E33" s="3"/>
    </row>
    <row r="34" spans="1:5" ht="12.75" customHeight="1">
      <c r="A34" s="10" t="s">
        <v>29</v>
      </c>
      <c r="B34" s="4">
        <v>434700</v>
      </c>
      <c r="C34" s="4">
        <v>597791.28</v>
      </c>
      <c r="D34" s="21">
        <f>C34/B34*100</f>
        <v>137.51812284334025</v>
      </c>
      <c r="E34" s="3"/>
    </row>
    <row r="35" spans="1:5" ht="12" customHeight="1">
      <c r="A35" s="10" t="s">
        <v>30</v>
      </c>
      <c r="B35" s="4">
        <v>0</v>
      </c>
      <c r="C35" s="4">
        <v>3162.72</v>
      </c>
      <c r="D35" s="21">
        <v>0</v>
      </c>
      <c r="E35" s="3"/>
    </row>
    <row r="36" spans="1:5" ht="10.5" customHeight="1">
      <c r="A36" s="10" t="s">
        <v>31</v>
      </c>
      <c r="B36" s="4">
        <v>0</v>
      </c>
      <c r="C36" s="4">
        <v>0</v>
      </c>
      <c r="D36" s="21">
        <v>0</v>
      </c>
      <c r="E36" s="3"/>
    </row>
    <row r="37" spans="1:5" ht="14.25" customHeight="1">
      <c r="A37" s="12" t="s">
        <v>9</v>
      </c>
      <c r="B37" s="8">
        <f>B35+B34+B32+B31+B30+B29+B28+B27+B36+B33</f>
        <v>847900</v>
      </c>
      <c r="C37" s="8">
        <f>C35+C34+C32+C31+C30+C29+C28+C27+C36+C33</f>
        <v>943282.28</v>
      </c>
      <c r="D37" s="22">
        <f>C37/B37*100</f>
        <v>111.2492369383182</v>
      </c>
      <c r="E37" s="3"/>
    </row>
    <row r="38" spans="1:5" ht="48.75" customHeight="1">
      <c r="A38" s="10" t="s">
        <v>6</v>
      </c>
      <c r="B38" s="4">
        <v>11000</v>
      </c>
      <c r="C38" s="4">
        <v>13000</v>
      </c>
      <c r="D38" s="21">
        <f>C38/B38*100</f>
        <v>118.18181818181819</v>
      </c>
      <c r="E38" s="3"/>
    </row>
    <row r="39" spans="1:5" ht="12.75" customHeight="1">
      <c r="A39" s="13" t="s">
        <v>10</v>
      </c>
      <c r="B39" s="8">
        <f>B38</f>
        <v>11000</v>
      </c>
      <c r="C39" s="8">
        <f>C38</f>
        <v>13000</v>
      </c>
      <c r="D39" s="22">
        <f>C39/B39*100</f>
        <v>118.18181818181819</v>
      </c>
      <c r="E39" s="3"/>
    </row>
    <row r="40" spans="1:5" ht="6.75" customHeight="1">
      <c r="A40" s="10" t="s">
        <v>49</v>
      </c>
      <c r="B40" s="4">
        <v>0</v>
      </c>
      <c r="C40" s="4">
        <v>0</v>
      </c>
      <c r="D40" s="21">
        <v>0</v>
      </c>
      <c r="E40" s="3"/>
    </row>
    <row r="41" spans="1:5" ht="6.75" customHeight="1">
      <c r="A41" s="10" t="s">
        <v>50</v>
      </c>
      <c r="B41" s="4">
        <v>0</v>
      </c>
      <c r="C41" s="4">
        <v>0</v>
      </c>
      <c r="D41" s="21">
        <v>0</v>
      </c>
      <c r="E41" s="3"/>
    </row>
    <row r="42" spans="1:5" ht="7.5" customHeight="1">
      <c r="A42" s="13" t="s">
        <v>11</v>
      </c>
      <c r="B42" s="8">
        <f>B41+B40</f>
        <v>0</v>
      </c>
      <c r="C42" s="8">
        <f>C40+C41</f>
        <v>0</v>
      </c>
      <c r="D42" s="21">
        <v>0</v>
      </c>
      <c r="E42" s="3"/>
    </row>
    <row r="43" spans="1:5" ht="12" customHeight="1">
      <c r="A43" s="13" t="s">
        <v>12</v>
      </c>
      <c r="B43" s="9">
        <f>B15+B26+B37+B39+B42+B20</f>
        <v>1734100</v>
      </c>
      <c r="C43" s="9">
        <f>C15+C26+C37+C39+C42+C20</f>
        <v>1978375.2500000002</v>
      </c>
      <c r="D43" s="22">
        <f>C43/B43*100</f>
        <v>114.08657228533534</v>
      </c>
      <c r="E43" s="3"/>
    </row>
    <row r="44" spans="1:5" ht="9" customHeight="1">
      <c r="A44" s="10" t="s">
        <v>22</v>
      </c>
      <c r="B44" s="4">
        <v>0</v>
      </c>
      <c r="C44" s="4">
        <v>0</v>
      </c>
      <c r="D44" s="21">
        <v>0</v>
      </c>
      <c r="E44" s="3"/>
    </row>
    <row r="45" spans="1:5" ht="24" customHeight="1">
      <c r="A45" s="10" t="s">
        <v>38</v>
      </c>
      <c r="B45" s="4">
        <v>286500</v>
      </c>
      <c r="C45" s="4">
        <v>520696.82</v>
      </c>
      <c r="D45" s="21">
        <f>C45/B45*100</f>
        <v>181.7440907504363</v>
      </c>
      <c r="E45" s="3"/>
    </row>
    <row r="46" spans="1:5" ht="42.75" customHeight="1">
      <c r="A46" s="10" t="s">
        <v>43</v>
      </c>
      <c r="B46" s="4">
        <v>8000</v>
      </c>
      <c r="C46" s="4">
        <v>8129.55</v>
      </c>
      <c r="D46" s="21">
        <f>C46/B46*100</f>
        <v>101.619375</v>
      </c>
      <c r="E46" s="3"/>
    </row>
    <row r="47" spans="1:5" ht="42.75" customHeight="1">
      <c r="A47" s="10" t="s">
        <v>74</v>
      </c>
      <c r="B47" s="4">
        <v>1600</v>
      </c>
      <c r="C47" s="4">
        <v>33233.61</v>
      </c>
      <c r="D47" s="21">
        <f>C47/B47*100</f>
        <v>2077.100625</v>
      </c>
      <c r="E47" s="3"/>
    </row>
    <row r="48" spans="1:5" ht="34.5" customHeight="1">
      <c r="A48" s="13" t="s">
        <v>13</v>
      </c>
      <c r="B48" s="8">
        <f>B46+B45+B44+B47</f>
        <v>296100</v>
      </c>
      <c r="C48" s="8">
        <f>C46+C45+C44+C47</f>
        <v>562059.98</v>
      </c>
      <c r="D48" s="22">
        <f>C48/B48*100</f>
        <v>189.82099966227625</v>
      </c>
      <c r="E48" s="3"/>
    </row>
    <row r="49" spans="1:5" ht="7.5" customHeight="1">
      <c r="A49" s="20" t="s">
        <v>42</v>
      </c>
      <c r="B49" s="17">
        <v>0</v>
      </c>
      <c r="C49" s="17">
        <v>0</v>
      </c>
      <c r="D49" s="23">
        <v>0</v>
      </c>
      <c r="E49" s="3"/>
    </row>
    <row r="50" spans="1:5" ht="7.5" customHeight="1">
      <c r="A50" s="20" t="s">
        <v>52</v>
      </c>
      <c r="B50" s="17">
        <v>0</v>
      </c>
      <c r="C50" s="17">
        <v>0</v>
      </c>
      <c r="D50" s="23">
        <v>0</v>
      </c>
      <c r="E50" s="3"/>
    </row>
    <row r="51" spans="1:5" ht="7.5" customHeight="1">
      <c r="A51" s="13" t="s">
        <v>24</v>
      </c>
      <c r="B51" s="8">
        <f>B49+B50</f>
        <v>0</v>
      </c>
      <c r="C51" s="8">
        <f>C49+C50</f>
        <v>0</v>
      </c>
      <c r="D51" s="22">
        <v>0</v>
      </c>
      <c r="E51" s="3"/>
    </row>
    <row r="52" spans="1:5" ht="7.5" customHeight="1">
      <c r="A52" s="20" t="s">
        <v>41</v>
      </c>
      <c r="B52" s="17">
        <v>0</v>
      </c>
      <c r="C52" s="17">
        <v>0</v>
      </c>
      <c r="D52" s="23">
        <v>0</v>
      </c>
      <c r="E52" s="3"/>
    </row>
    <row r="53" spans="1:5" s="19" customFormat="1" ht="8.25" customHeight="1">
      <c r="A53" s="20" t="s">
        <v>23</v>
      </c>
      <c r="B53" s="17">
        <v>0</v>
      </c>
      <c r="C53" s="17">
        <v>0</v>
      </c>
      <c r="D53" s="23">
        <v>0</v>
      </c>
      <c r="E53" s="18"/>
    </row>
    <row r="54" spans="1:5" s="19" customFormat="1" ht="23.25" customHeight="1">
      <c r="A54" s="20" t="s">
        <v>39</v>
      </c>
      <c r="B54" s="17">
        <v>5100</v>
      </c>
      <c r="C54" s="17">
        <v>5175.63</v>
      </c>
      <c r="D54" s="23">
        <f>C54/B54*100</f>
        <v>101.48294117647059</v>
      </c>
      <c r="E54" s="18"/>
    </row>
    <row r="55" spans="1:5" ht="15.75" customHeight="1">
      <c r="A55" s="13" t="s">
        <v>18</v>
      </c>
      <c r="B55" s="8">
        <f>B53+B52+B54</f>
        <v>5100</v>
      </c>
      <c r="C55" s="8">
        <f>C53+C52+C54</f>
        <v>5175.63</v>
      </c>
      <c r="D55" s="22">
        <f>C55/B55*100</f>
        <v>101.48294117647059</v>
      </c>
      <c r="E55" s="3"/>
    </row>
    <row r="56" spans="1:5" ht="27" customHeight="1">
      <c r="A56" s="28" t="s">
        <v>80</v>
      </c>
      <c r="B56" s="17">
        <v>3100</v>
      </c>
      <c r="C56" s="17">
        <v>65307.17</v>
      </c>
      <c r="D56" s="23">
        <f>C56/B56*100</f>
        <v>2106.6829032258065</v>
      </c>
      <c r="E56" s="3"/>
    </row>
    <row r="57" spans="1:5" ht="15.75" customHeight="1">
      <c r="A57" s="13" t="s">
        <v>33</v>
      </c>
      <c r="B57" s="8">
        <f>B56</f>
        <v>3100</v>
      </c>
      <c r="C57" s="8">
        <f>C56</f>
        <v>65307.17</v>
      </c>
      <c r="D57" s="22">
        <f>C57/B57*100</f>
        <v>2106.6829032258065</v>
      </c>
      <c r="E57" s="3"/>
    </row>
    <row r="58" spans="1:5" ht="14.25" customHeight="1">
      <c r="A58" s="20" t="s">
        <v>20</v>
      </c>
      <c r="B58" s="17">
        <v>0</v>
      </c>
      <c r="C58" s="17">
        <v>0</v>
      </c>
      <c r="D58" s="23">
        <v>0</v>
      </c>
      <c r="E58" s="3"/>
    </row>
    <row r="59" spans="1:5" ht="19.5" customHeight="1">
      <c r="A59" s="20" t="s">
        <v>77</v>
      </c>
      <c r="B59" s="17">
        <v>85695</v>
      </c>
      <c r="C59" s="17">
        <v>82123.3</v>
      </c>
      <c r="D59" s="23">
        <f>C59/B59*100</f>
        <v>95.83207888441567</v>
      </c>
      <c r="E59" s="3"/>
    </row>
    <row r="60" spans="1:5" ht="13.5" customHeight="1">
      <c r="A60" s="13" t="s">
        <v>19</v>
      </c>
      <c r="B60" s="8">
        <f>B59+B58</f>
        <v>85695</v>
      </c>
      <c r="C60" s="8">
        <f>C59+C58</f>
        <v>82123.3</v>
      </c>
      <c r="D60" s="22">
        <f>C60/B60*100</f>
        <v>95.83207888441567</v>
      </c>
      <c r="E60" s="3"/>
    </row>
    <row r="61" spans="1:5" ht="16.5" customHeight="1">
      <c r="A61" s="13" t="s">
        <v>14</v>
      </c>
      <c r="B61" s="9">
        <f>B48+B55+B51+B60+B57</f>
        <v>389995</v>
      </c>
      <c r="C61" s="9">
        <f>C48+C55+C51+C60+C57</f>
        <v>714666.0800000001</v>
      </c>
      <c r="D61" s="8">
        <f>C61/B61*100</f>
        <v>183.2500621802844</v>
      </c>
      <c r="E61" s="3"/>
    </row>
    <row r="62" spans="1:5" ht="22.5" customHeight="1">
      <c r="A62" s="10" t="s">
        <v>57</v>
      </c>
      <c r="B62" s="4">
        <v>3316800</v>
      </c>
      <c r="C62" s="4">
        <v>3316800</v>
      </c>
      <c r="D62" s="21">
        <f>C62/B62*100</f>
        <v>100</v>
      </c>
      <c r="E62" s="3"/>
    </row>
    <row r="63" spans="1:5" ht="10.5" customHeight="1">
      <c r="A63" s="27" t="s">
        <v>69</v>
      </c>
      <c r="B63" s="4">
        <v>0</v>
      </c>
      <c r="C63" s="4">
        <v>0</v>
      </c>
      <c r="D63" s="21">
        <v>0</v>
      </c>
      <c r="E63" s="3"/>
    </row>
    <row r="64" spans="1:5" ht="6.75" customHeight="1">
      <c r="A64" s="10" t="s">
        <v>35</v>
      </c>
      <c r="B64" s="4">
        <v>0</v>
      </c>
      <c r="C64" s="4">
        <v>0</v>
      </c>
      <c r="D64" s="21">
        <v>0</v>
      </c>
      <c r="E64" s="3"/>
    </row>
    <row r="65" spans="1:5" ht="9" customHeight="1">
      <c r="A65" s="10" t="s">
        <v>32</v>
      </c>
      <c r="B65" s="4">
        <v>0</v>
      </c>
      <c r="C65" s="4">
        <v>0</v>
      </c>
      <c r="D65" s="21">
        <v>0</v>
      </c>
      <c r="E65" s="3"/>
    </row>
    <row r="66" spans="1:5" ht="7.5" customHeight="1">
      <c r="A66" s="10" t="s">
        <v>40</v>
      </c>
      <c r="B66" s="4">
        <v>0</v>
      </c>
      <c r="C66" s="4">
        <v>0</v>
      </c>
      <c r="D66" s="21">
        <v>0</v>
      </c>
      <c r="E66" s="3"/>
    </row>
    <row r="67" spans="1:5" ht="24" customHeight="1">
      <c r="A67" s="27" t="s">
        <v>63</v>
      </c>
      <c r="B67" s="4">
        <v>4956236.53</v>
      </c>
      <c r="C67" s="4">
        <v>3762353.27</v>
      </c>
      <c r="D67" s="21">
        <f>C67/B67*100</f>
        <v>75.91149549111611</v>
      </c>
      <c r="E67" s="3"/>
    </row>
    <row r="68" spans="1:5" ht="33" customHeight="1">
      <c r="A68" s="10" t="s">
        <v>58</v>
      </c>
      <c r="B68" s="4">
        <v>639500</v>
      </c>
      <c r="C68" s="4">
        <v>639500</v>
      </c>
      <c r="D68" s="21">
        <f>C68/B68*100</f>
        <v>100</v>
      </c>
      <c r="E68" s="3"/>
    </row>
    <row r="69" spans="1:5" ht="35.25" customHeight="1">
      <c r="A69" s="10" t="s">
        <v>59</v>
      </c>
      <c r="B69" s="4">
        <v>123922.06</v>
      </c>
      <c r="C69" s="4">
        <v>123922.06</v>
      </c>
      <c r="D69" s="21">
        <f>C69/B69*100</f>
        <v>100</v>
      </c>
      <c r="E69" s="3"/>
    </row>
    <row r="70" spans="1:5" ht="12" customHeight="1">
      <c r="A70" s="10" t="s">
        <v>60</v>
      </c>
      <c r="B70" s="4">
        <v>0</v>
      </c>
      <c r="C70" s="4">
        <v>0</v>
      </c>
      <c r="D70" s="21">
        <v>0</v>
      </c>
      <c r="E70" s="3"/>
    </row>
    <row r="71" spans="1:5" ht="21.75" customHeight="1">
      <c r="A71" s="27" t="s">
        <v>75</v>
      </c>
      <c r="B71" s="4">
        <v>54200</v>
      </c>
      <c r="C71" s="4">
        <v>54200</v>
      </c>
      <c r="D71" s="21">
        <f aca="true" t="shared" si="0" ref="D71:D76">C71/B71*100</f>
        <v>100</v>
      </c>
      <c r="E71" s="3"/>
    </row>
    <row r="72" spans="1:5" ht="24.75" customHeight="1">
      <c r="A72" s="10" t="s">
        <v>62</v>
      </c>
      <c r="B72" s="4">
        <v>47645</v>
      </c>
      <c r="C72" s="4">
        <v>43799</v>
      </c>
      <c r="D72" s="21">
        <f t="shared" si="0"/>
        <v>91.9277993493546</v>
      </c>
      <c r="E72" s="3"/>
    </row>
    <row r="73" spans="1:5" ht="24" customHeight="1">
      <c r="A73" s="27" t="s">
        <v>76</v>
      </c>
      <c r="B73" s="4">
        <v>-4478640</v>
      </c>
      <c r="C73" s="25">
        <v>-4478640</v>
      </c>
      <c r="D73" s="21">
        <f t="shared" si="0"/>
        <v>100</v>
      </c>
      <c r="E73" s="3"/>
    </row>
    <row r="74" spans="1:5" ht="36.75" customHeight="1">
      <c r="A74" s="13" t="s">
        <v>15</v>
      </c>
      <c r="B74" s="8">
        <f>SUM(B62:B73)</f>
        <v>4659663.590000002</v>
      </c>
      <c r="C74" s="8">
        <f>SUM(C62:C73)</f>
        <v>3461934.329999999</v>
      </c>
      <c r="D74" s="29">
        <f t="shared" si="0"/>
        <v>74.29579975321776</v>
      </c>
      <c r="E74" s="3"/>
    </row>
    <row r="75" spans="1:5" ht="13.5" customHeight="1">
      <c r="A75" s="14" t="s">
        <v>16</v>
      </c>
      <c r="B75" s="4">
        <f>B61+B43</f>
        <v>2124095</v>
      </c>
      <c r="C75" s="4">
        <f>C61+C43</f>
        <v>2693041.33</v>
      </c>
      <c r="D75" s="30">
        <f t="shared" si="0"/>
        <v>126.78535235005968</v>
      </c>
      <c r="E75" s="3"/>
    </row>
    <row r="76" spans="1:5" ht="12.75">
      <c r="A76" s="15" t="s">
        <v>7</v>
      </c>
      <c r="B76" s="5">
        <f>B74+B75</f>
        <v>6783758.590000002</v>
      </c>
      <c r="C76" s="5">
        <f>C74+C75</f>
        <v>6154975.659999999</v>
      </c>
      <c r="D76" s="29">
        <f t="shared" si="0"/>
        <v>90.73105385962737</v>
      </c>
      <c r="E76" s="3"/>
    </row>
    <row r="77" spans="1:5" ht="12" customHeight="1">
      <c r="A77" s="6"/>
      <c r="B77" s="6"/>
      <c r="C77" s="6"/>
      <c r="D77" s="6"/>
      <c r="E77" s="1"/>
    </row>
    <row r="78" spans="4:5" ht="1.5" customHeight="1" hidden="1">
      <c r="D78" s="1"/>
      <c r="E78" s="1"/>
    </row>
    <row r="79" ht="12.75" hidden="1"/>
    <row r="80" spans="1:3" ht="12.75">
      <c r="A80" t="s">
        <v>73</v>
      </c>
      <c r="C80" t="s">
        <v>78</v>
      </c>
    </row>
    <row r="82" spans="1:3" ht="12.75">
      <c r="A82" t="s">
        <v>72</v>
      </c>
      <c r="C82" t="s">
        <v>56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.1968503937007874" bottom="0" header="0.5118110236220472" footer="0.5118110236220472"/>
  <pageSetup fitToHeight="1" fitToWidth="1" horizontalDpi="600" verticalDpi="600" orientation="portrait" paperSize="9" scale="60" r:id="rId1"/>
  <rowBreaks count="1" manualBreakCount="1">
    <brk id="4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marpos_fin5</cp:lastModifiedBy>
  <cp:lastPrinted>2022-01-04T11:19:13Z</cp:lastPrinted>
  <dcterms:created xsi:type="dcterms:W3CDTF">2009-07-06T07:16:25Z</dcterms:created>
  <dcterms:modified xsi:type="dcterms:W3CDTF">2022-01-18T06:26:07Z</dcterms:modified>
  <cp:category/>
  <cp:version/>
  <cp:contentType/>
  <cp:contentStatus/>
</cp:coreProperties>
</file>