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60" windowWidth="10010" windowHeight="9890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<sst xmlns="http://schemas.openxmlformats.org/spreadsheetml/2006/main" count="80" uniqueCount="80">
  <si>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Единица измерения: руб.</t>
  </si>
  <si>
    <t>Наименование</t>
  </si>
  <si>
    <t>План утвержденный на год</t>
  </si>
  <si>
    <t>Исполнено с начала года</t>
  </si>
  <si>
    <t>% исполнения к утвержденному плану года</t>
  </si>
  <si>
    <t>(18210503000012000110) Единый сельскохозяйственный налог</t>
  </si>
  <si>
    <t>(99310804020011000110) Государственная пошлина за совершение нотариальных действий должностыми лицами органов местного самоуправления, уполномоченными в соответствии с законодательными актами РФ на совершение нотариальным действий</t>
  </si>
  <si>
    <t>ИТОГО ДОХОДОВ</t>
  </si>
  <si>
    <t>(00010100000000000000) НАЛОГИ НА ПРИБЫЛЬ, ДОХОДЫ</t>
  </si>
  <si>
    <t>(00010600000000000000) НАЛОГИ НА ИМУЩЕСТВО</t>
  </si>
  <si>
    <t>(00010800000000000000) ГОСУДАРСТВЕННАЯ ПОШЛИНА</t>
  </si>
  <si>
    <t>(0001090000000000000) ЗАДОЛЖЕННОСТЬ И ПЕРЕРАСЧЕТЫ ПО ОТМЕННЕНЫМ НАЛОГАМ, СБОРАМ И ИНЫМ ОБЯЗАТЕЛЬНЫМ ПЛАТЕЖАМ</t>
  </si>
  <si>
    <t>ИТОГО НАЛОГОВЫХ ДОХОДОВ</t>
  </si>
  <si>
    <t>(000111000000000000000) ДОХОДЫ ОТ ИСПОЛЬЗОВАНИЯ ИМУЩЕСТВА, НАХОДЯЩЕГОСЯ В ГОСУДАРСТВЕННОЙ И МУНИЦИПАЛЬНОЙ СОБСТВЕННОСТИ</t>
  </si>
  <si>
    <t>ИТОГО НЕНАЛОГОВЫХ ДОХОДОВ</t>
  </si>
  <si>
    <t>(00020200000000000000)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</si>
  <si>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СОБСТВЕННЫЕ ДОХОДЫ</t>
  </si>
  <si>
    <t>(00010500000000000000) НАЛОГИ НА СОВОКУПНЫЙ ДОХОД</t>
  </si>
  <si>
    <t>(18210503000013000110)Единный сельскохозяйственнй налог</t>
  </si>
  <si>
    <t>(000114000000000000000) ДОХОДЫ ОТ ПРОДАЖИ МАТЕРИАЛЬНЫХ И НЕМАТЕРИАЛЬНЫХ АКТИВОВ</t>
  </si>
  <si>
    <t>(00011700000000000000) ПРОЧИЕ НЕНАЛОГОВЫЕ ДОХОДЫ</t>
  </si>
  <si>
    <t xml:space="preserve">(99321905000100000151) Возврат остатков субсидий, субвенций и иных межбюджетных трансфертов, имеющих целевое назначение, прошлых лет из бюджетов поселений </t>
  </si>
  <si>
    <t>(99311701050100000180) Невыясненые поступления, зачисляемые в бюджеты поселений</t>
  </si>
  <si>
    <t>(99311705050100000180) Прочие неналоговые доходы бюджетов поселений</t>
  </si>
  <si>
    <t>(18210606013101000110)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налогообложения,раположенным в границах поселений</t>
  </si>
  <si>
    <t>(99311105013100000120)  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</si>
  <si>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(99311105035100000120)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</si>
  <si>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(18210904053102000110) Земельный налог (по обязательствам, возникшим до 1 января 2006г.) мобилизуемый на территориях поселений</t>
  </si>
  <si>
    <t>(18210904053101000110) Земельный налог (по обязательствам, возникшим 1 января 2006г.) мобилизуемый на территориях поселений</t>
  </si>
  <si>
    <t>(18210102010011000110)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227,227/1, и 228 Налогового кодекса Российской Федерации</t>
  </si>
  <si>
    <t xml:space="preserve">(99311406013100000430)   Доходы от продажи земельных участков, государственная сосбственность на которые не разграничена и которые расположены в границах поселений </t>
  </si>
  <si>
    <t>(000113000000000000000) ДОХОДЫ ОТ ОКАЗАНИЯ ПЛАТНЫХ УСЛУГ (РАБОТ)И КОМПЕНСАЦИИ ЗАТРАТ ГОСУДАРСТВА</t>
  </si>
  <si>
    <t>(18210102030011000110) Налог на доходы физических лиц с доходов, полученных физическими лицами,не являющимися налоговыми резидентами Российской Федерации</t>
  </si>
  <si>
    <t>(00010300000000000000) НАЛОГИ НА ТОВАРЫ (РАБОТЫ, УСЛУГИ), РЕАЛИЗУЕМЫЕ НА ТЕРРИТОРИИ РОССИЙСКОЙ ФЕДЕРАЦИИ</t>
  </si>
  <si>
    <t>(99320204070100000000)Межбюджетные трансферты, передаваемые бюджетам муниципальных районов на государственную поддержку (грант) комплексного развития региональных и муниципальных учреждений культуры</t>
  </si>
  <si>
    <t>(18210601030102100110)налог на имущество физических лиц зачисляемый в бюджеты поселений</t>
  </si>
  <si>
    <t>(18210601030104000110)налог на имущество физических лиц зачисляемый в бюджеты поселений</t>
  </si>
  <si>
    <t>(18210606033101000110) Земельный налог с организаций, обладающих земельным участком, расположенным в границах сельских поселений (сумма платежа)</t>
  </si>
  <si>
    <t>(18210606033102100110) Земельный налог с организаций, обладающих земельным участком, расположенным в границах сельских поселений (пени)</t>
  </si>
  <si>
    <t>(18210606043101000110) Земельный налог с физических лиц, обладающих земельным участком, расположенным в границах сельских поселений (сумма платежа)</t>
  </si>
  <si>
    <t>(18210606043102100110) Земельный налог с физических лиц, обладающих земельным участком, расположенным в границах сельских поселений (пени)</t>
  </si>
  <si>
    <t>(18210606043104000110) Земельный налог с физических лиц, обладающих земельным участком, расположенным в границах сельских поселений</t>
  </si>
  <si>
    <t>(0001160000000000000) ШТРАФЫ, САНКЦИИ, ВОЗМЕЩЕНИЕ УЩЕРБА</t>
  </si>
  <si>
    <t>(18210606033103000110) Земельный налог с организаций, обладающих земельным участком, расположенным в границах сельских поселений (пени)</t>
  </si>
  <si>
    <t>(18210503010011000110) Единый сельскохозяйственный налог (сумма платежа)</t>
  </si>
  <si>
    <t>(18210601030101000110)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</si>
  <si>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(99311105025100000120)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</si>
  <si>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(99311406025100000430)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</si>
  <si>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Карабашского сельского поселения</t>
  </si>
  <si>
    <t xml:space="preserve">(99311402053100000410) Доходы от реализации иного  имущества, находящегося в собственности сельских поселений </t>
  </si>
  <si>
    <t>(99311302065100000130) Доходы, поступающие в порядке возмещения расходов, понесенных в связи с эксплуатацией имущества сельских поселений</t>
  </si>
  <si>
    <t>(99320230024100000151) Субвенции бюджетам поселений на выполнение передаваемых полномочий субъектов Российской Федерации</t>
  </si>
  <si>
    <t>(18210102010012100110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(пени))</t>
  </si>
  <si>
    <t>(18210102020013000110)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227,227, и 228 Налогового кодекса Российской Федерации</t>
  </si>
  <si>
    <t>(99311302995100000130 Прочие доходы от компенсации затрат бюджетов поселений)</t>
  </si>
  <si>
    <t>(18210102010013000110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(штраф)</t>
  </si>
  <si>
    <t>(18210102020011000110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практикой,адвокатов,учредивших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(пени)</t>
  </si>
  <si>
    <t>(18210102020012100110 Налог на доходы физических лиц с доходов, полученных от осуществления деятельности физических лиц, зарегистрированных в качестве индивидуальных предпринимателей, нотариусов, занимающихся частной практикой, адвокатов,учредивших адвокатские кабинеты и др.лиц,занимающихся частной практикой в соответствии со статьей 227 Налогового Кодекса Российской Федерации (сумма платежа))</t>
  </si>
  <si>
    <t>(99320215001100000150) Дотации бюджетам сельских поселений на выравнивание бюджетной обеспеченности</t>
  </si>
  <si>
    <t>(99320215002100000150) Дотации бюджетам сельских поселений на поддержку мер по обеспечению сбалансированности бюджетов</t>
  </si>
  <si>
    <t>(99320235118100000150)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</si>
  <si>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(99320220216100000150)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</si>
  <si>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И.С.Лебедева</t>
  </si>
  <si>
    <t xml:space="preserve">(99320705030100000150) Прочие безвозмездные поступления в  бюджеты сельских поселений </t>
  </si>
  <si>
    <t>(99320229999100000150) Прочие субсидии бюджетам сельских поселений</t>
  </si>
  <si>
    <t>(18210102040011000110)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 (сумма платежа)</t>
  </si>
  <si>
    <t>(99311105325100000120)  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</si>
  <si>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 xml:space="preserve">(10010302231010000110) Доходы от уплаты акцизов на дизельное топливо,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</si>
  <si>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(10010302241010000110) 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</si>
  <si>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(10010302251010000110) Доходы от уплаты акцизов на автомобильный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</si>
  <si>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(10010302261010000110) Доходы от уплаты акцизов на прямогонный бензин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</si>
  <si>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Исп. Главный специалист-эксперт</t>
  </si>
  <si>
    <t>И.о. начальника финансового отдела</t>
  </si>
  <si>
    <t>(99320249999100000150) Прочие межбюджетные трансферты, передаваемые бюджетам сельских поселений</t>
  </si>
  <si>
    <t>(18210102030012100110)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</si>
  <si>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(99311715030100000150) Инициативные платежи, зачисляемые в бюджеты сельских поселений</t>
  </si>
  <si>
    <t>Н.М.Яковлев</t>
  </si>
  <si>
    <t>(99311607010100000140)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</si>
  <si>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(99311607090100000140)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</si>
  <si>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Исполнение бюджета по доходам по состоянию на 01.11.2022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</si>
</sst>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#,##0.00_ ;\-#,##0.00\ "/>
    <numFmt numFmtId="178" formatCode="#,##0.00&quot;р.&quot;"/>
  </numFmts>
  <fonts count="43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i/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0" fillId="33" borderId="12" xfId="0" applyNumberFormat="1" applyFill="1" applyBorder="1" applyAlignment="1">
      <alignment horizontal="right" vertical="top" shrinkToFit="1"/>
    </xf>
    <xf numFmtId="4" fontId="2" fillId="34" borderId="12" xfId="0" applyNumberFormat="1" applyFont="1" applyFill="1" applyBorder="1" applyAlignment="1">
      <alignment horizontal="right" vertical="top" shrinkToFit="1"/>
    </xf>
    <xf numFmtId="0" fontId="0" fillId="33" borderId="13" xfId="0" applyFill="1" applyBorder="1" applyAlignment="1">
      <alignment/>
    </xf>
    <xf numFmtId="0" fontId="1" fillId="33" borderId="0" xfId="0" applyFont="1" applyFill="1" applyAlignment="1">
      <alignment horizontal="center"/>
    </xf>
    <xf numFmtId="4" fontId="2" fillId="33" borderId="12" xfId="0" applyNumberFormat="1" applyFont="1" applyFill="1" applyBorder="1" applyAlignment="1">
      <alignment horizontal="right" vertical="top" shrinkToFit="1"/>
    </xf>
    <xf numFmtId="4" fontId="4" fillId="33" borderId="12" xfId="0" applyNumberFormat="1" applyFont="1" applyFill="1" applyBorder="1" applyAlignment="1">
      <alignment horizontal="right" vertical="top" shrinkToFit="1"/>
    </xf>
    <xf numFmtId="0" fontId="5" fillId="33" borderId="12" xfId="0" applyFont="1" applyFill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49" fontId="5" fillId="33" borderId="12" xfId="0" applyNumberFormat="1" applyFont="1" applyFill="1" applyBorder="1" applyAlignment="1">
      <alignment horizontal="left" vertical="top" wrapText="1"/>
    </xf>
    <xf numFmtId="4" fontId="0" fillId="33" borderId="12" xfId="0" applyNumberFormat="1" applyFont="1" applyFill="1" applyBorder="1" applyAlignment="1">
      <alignment horizontal="right" vertical="top" shrinkToFit="1"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49" fontId="5" fillId="0" borderId="12" xfId="0" applyNumberFormat="1" applyFont="1" applyBorder="1" applyAlignment="1">
      <alignment horizontal="left" vertical="top" wrapText="1"/>
    </xf>
    <xf numFmtId="176" fontId="0" fillId="33" borderId="12" xfId="0" applyNumberFormat="1" applyFill="1" applyBorder="1" applyAlignment="1">
      <alignment horizontal="right" vertical="top" shrinkToFit="1"/>
    </xf>
    <xf numFmtId="176" fontId="2" fillId="33" borderId="12" xfId="0" applyNumberFormat="1" applyFont="1" applyFill="1" applyBorder="1" applyAlignment="1">
      <alignment horizontal="right" vertical="top" shrinkToFit="1"/>
    </xf>
    <xf numFmtId="176" fontId="0" fillId="33" borderId="12" xfId="0" applyNumberFormat="1" applyFont="1" applyFill="1" applyBorder="1" applyAlignment="1">
      <alignment horizontal="right" vertical="top" shrinkToFit="1"/>
    </xf>
    <xf numFmtId="49" fontId="7" fillId="33" borderId="15" xfId="0" applyNumberFormat="1" applyFont="1" applyFill="1" applyBorder="1" applyAlignment="1">
      <alignment horizontal="center" vertical="center" wrapText="1" shrinkToFit="1"/>
    </xf>
    <xf numFmtId="177" fontId="0" fillId="33" borderId="12" xfId="0" applyNumberFormat="1" applyFill="1" applyBorder="1" applyAlignment="1">
      <alignment horizontal="right" vertical="top" shrinkToFit="1"/>
    </xf>
    <xf numFmtId="178" fontId="5" fillId="0" borderId="12" xfId="0" applyNumberFormat="1" applyFont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5" fillId="0" borderId="12" xfId="0" applyNumberFormat="1" applyFont="1" applyBorder="1" applyAlignment="1">
      <alignment horizontal="left" vertical="top" wrapText="1"/>
    </xf>
    <xf numFmtId="0" fontId="3" fillId="33" borderId="0" xfId="0" applyFont="1" applyFill="1" applyAlignment="1">
      <alignment horizontal="center"/>
    </xf>
    <xf numFmtId="0" fontId="0" fillId="33" borderId="1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showGridLines="0" tabSelected="1" zoomScalePageLayoutView="0" workbookViewId="0" topLeftCell="A55">
      <selection activeCell="C76" sqref="C76"/>
    </sheetView>
  </sheetViews>
  <sheetFormatPr defaultColWidth="9.00390625" defaultRowHeight="12.75"/>
  <cols>
    <col min="1" max="1" width="62.00390625" style="0" customWidth="1"/>
    <col min="2" max="2" width="13.00390625" style="0" customWidth="1"/>
    <col min="3" max="3" width="13.875" style="0" customWidth="1"/>
    <col min="4" max="4" width="13.50390625" style="0" customWidth="1"/>
    <col min="5" max="5" width="9.125" style="0" hidden="1" customWidth="1"/>
  </cols>
  <sheetData>
    <row r="1" spans="1:5" ht="15">
      <c r="A1" s="29" t="s">
        <v>79</v>
      </c>
      <c r="B1" s="29"/>
      <c r="C1" s="29"/>
      <c r="D1" s="29"/>
      <c r="E1" s="1"/>
    </row>
    <row r="2" spans="1:5" ht="15">
      <c r="A2" s="29" t="s">
        <v>48</v>
      </c>
      <c r="B2" s="29"/>
      <c r="C2" s="29"/>
      <c r="D2" s="29"/>
      <c r="E2" s="1"/>
    </row>
    <row r="3" spans="1:5" ht="7.5" customHeight="1">
      <c r="A3" s="7"/>
      <c r="B3" s="7"/>
      <c r="C3" s="7"/>
      <c r="D3" s="7"/>
      <c r="E3" s="1"/>
    </row>
    <row r="4" spans="1:5" ht="12">
      <c r="A4" s="2"/>
      <c r="B4" s="2"/>
      <c r="C4" s="30" t="s">
        <v>0</v>
      </c>
      <c r="D4" s="30"/>
      <c r="E4" s="1"/>
    </row>
    <row r="5" spans="1:5" ht="34.5" customHeight="1">
      <c r="A5" s="24" t="s">
        <v>1</v>
      </c>
      <c r="B5" s="24" t="s">
        <v>2</v>
      </c>
      <c r="C5" s="24" t="s">
        <v>3</v>
      </c>
      <c r="D5" s="24" t="s">
        <v>4</v>
      </c>
      <c r="E5" s="3"/>
    </row>
    <row r="6" spans="1:5" ht="58.5" customHeight="1">
      <c r="A6" s="10" t="s">
        <v>29</v>
      </c>
      <c r="B6" s="4">
        <v>10000</v>
      </c>
      <c r="C6" s="4">
        <v>8424.05</v>
      </c>
      <c r="D6" s="21">
        <f>C6/B6*100</f>
        <v>84.2405</v>
      </c>
      <c r="E6" s="3"/>
    </row>
    <row r="7" spans="1:5" ht="13.5" customHeight="1">
      <c r="A7" s="10" t="s">
        <v>52</v>
      </c>
      <c r="B7" s="4">
        <v>0</v>
      </c>
      <c r="C7" s="4">
        <v>11.2</v>
      </c>
      <c r="D7" s="21">
        <v>0</v>
      </c>
      <c r="E7" s="3"/>
    </row>
    <row r="8" spans="1:5" ht="12" customHeight="1">
      <c r="A8" s="10" t="s">
        <v>55</v>
      </c>
      <c r="B8" s="4">
        <v>0</v>
      </c>
      <c r="C8" s="4">
        <v>0</v>
      </c>
      <c r="D8" s="21">
        <v>0</v>
      </c>
      <c r="E8" s="3"/>
    </row>
    <row r="9" spans="1:5" ht="9.75" customHeight="1">
      <c r="A9" s="10" t="s">
        <v>56</v>
      </c>
      <c r="B9" s="4">
        <v>0</v>
      </c>
      <c r="C9" s="4">
        <v>0</v>
      </c>
      <c r="D9" s="21">
        <v>0</v>
      </c>
      <c r="E9" s="3"/>
    </row>
    <row r="10" spans="1:5" ht="11.25" customHeight="1">
      <c r="A10" s="10" t="s">
        <v>57</v>
      </c>
      <c r="B10" s="4">
        <v>0</v>
      </c>
      <c r="C10" s="4">
        <v>0</v>
      </c>
      <c r="D10" s="21">
        <v>0</v>
      </c>
      <c r="E10" s="3"/>
    </row>
    <row r="11" spans="1:5" ht="11.25" customHeight="1">
      <c r="A11" s="10" t="s">
        <v>53</v>
      </c>
      <c r="B11" s="4">
        <v>0</v>
      </c>
      <c r="C11" s="4">
        <v>0</v>
      </c>
      <c r="D11" s="21">
        <v>0</v>
      </c>
      <c r="E11" s="3"/>
    </row>
    <row r="12" spans="1:5" ht="13.5" customHeight="1">
      <c r="A12" s="10" t="s">
        <v>32</v>
      </c>
      <c r="B12" s="4">
        <v>0</v>
      </c>
      <c r="C12" s="4">
        <v>26.58</v>
      </c>
      <c r="D12" s="21">
        <v>0</v>
      </c>
      <c r="E12" s="3"/>
    </row>
    <row r="13" spans="1:5" ht="12.75" customHeight="1">
      <c r="A13" s="10" t="s">
        <v>74</v>
      </c>
      <c r="B13" s="4">
        <v>0</v>
      </c>
      <c r="C13" s="4">
        <v>1.23</v>
      </c>
      <c r="D13" s="21">
        <v>0</v>
      </c>
      <c r="E13" s="3"/>
    </row>
    <row r="14" spans="1:5" ht="7.5" customHeight="1">
      <c r="A14" s="10" t="s">
        <v>65</v>
      </c>
      <c r="B14" s="4">
        <v>0</v>
      </c>
      <c r="C14" s="4">
        <v>0</v>
      </c>
      <c r="D14" s="21">
        <v>0</v>
      </c>
      <c r="E14" s="3"/>
    </row>
    <row r="15" spans="1:5" ht="13.5" customHeight="1">
      <c r="A15" s="11" t="s">
        <v>8</v>
      </c>
      <c r="B15" s="8">
        <f>B14+B13+B12+B11+B6+B7+B9+B8+B10</f>
        <v>10000</v>
      </c>
      <c r="C15" s="8">
        <f>C14+C13+C12+C11+C6+C7+C9+C8+C10</f>
        <v>8463.06</v>
      </c>
      <c r="D15" s="22">
        <f>C15/B15*100</f>
        <v>84.6306</v>
      </c>
      <c r="E15" s="3"/>
    </row>
    <row r="16" spans="1:5" ht="33" customHeight="1">
      <c r="A16" s="20" t="s">
        <v>67</v>
      </c>
      <c r="B16" s="17">
        <v>213400</v>
      </c>
      <c r="C16" s="17">
        <v>256014.34</v>
      </c>
      <c r="D16" s="23">
        <f>C16/B16*100</f>
        <v>119.96923149015932</v>
      </c>
      <c r="E16" s="3"/>
    </row>
    <row r="17" spans="1:5" ht="13.5" customHeight="1">
      <c r="A17" s="26" t="s">
        <v>68</v>
      </c>
      <c r="B17" s="17">
        <v>0</v>
      </c>
      <c r="C17" s="17">
        <v>1436.24</v>
      </c>
      <c r="D17" s="23">
        <v>0</v>
      </c>
      <c r="E17" s="3"/>
    </row>
    <row r="18" spans="1:5" ht="32.25" customHeight="1">
      <c r="A18" s="26" t="s">
        <v>69</v>
      </c>
      <c r="B18" s="17">
        <v>320200</v>
      </c>
      <c r="C18" s="17">
        <v>290873.45</v>
      </c>
      <c r="D18" s="23">
        <f>C18/B18*100</f>
        <v>90.8411773891318</v>
      </c>
      <c r="E18" s="3"/>
    </row>
    <row r="19" spans="1:5" ht="12.75" customHeight="1">
      <c r="A19" s="26" t="s">
        <v>70</v>
      </c>
      <c r="B19" s="17">
        <v>0</v>
      </c>
      <c r="C19" s="4">
        <v>-29606.22</v>
      </c>
      <c r="D19" s="23">
        <v>0</v>
      </c>
      <c r="E19" s="3"/>
    </row>
    <row r="20" spans="1:5" ht="24.75" customHeight="1">
      <c r="A20" s="11" t="s">
        <v>33</v>
      </c>
      <c r="B20" s="8">
        <f>SUM(B16:B19)</f>
        <v>533600</v>
      </c>
      <c r="C20" s="8">
        <f>C16+C17+C18+C19</f>
        <v>518717.81000000006</v>
      </c>
      <c r="D20" s="22">
        <f>C20/B20*100</f>
        <v>97.21098388305847</v>
      </c>
      <c r="E20" s="3"/>
    </row>
    <row r="21" spans="1:5" ht="12.75" customHeight="1">
      <c r="A21" s="10" t="s">
        <v>44</v>
      </c>
      <c r="B21" s="4">
        <v>0</v>
      </c>
      <c r="C21" s="4">
        <v>0</v>
      </c>
      <c r="D21" s="21">
        <v>0</v>
      </c>
      <c r="E21" s="3"/>
    </row>
    <row r="22" spans="1:5" ht="7.5" customHeight="1">
      <c r="A22" s="10" t="s">
        <v>5</v>
      </c>
      <c r="B22" s="4">
        <v>0</v>
      </c>
      <c r="C22" s="4">
        <v>0</v>
      </c>
      <c r="D22" s="21">
        <v>0</v>
      </c>
      <c r="E22" s="3"/>
    </row>
    <row r="23" spans="1:5" ht="7.5" customHeight="1">
      <c r="A23" s="16" t="s">
        <v>18</v>
      </c>
      <c r="B23" s="4">
        <v>0</v>
      </c>
      <c r="C23" s="4">
        <v>0</v>
      </c>
      <c r="D23" s="21">
        <v>0</v>
      </c>
      <c r="E23" s="3"/>
    </row>
    <row r="24" spans="1:5" ht="10.5" customHeight="1">
      <c r="A24" s="11" t="s">
        <v>17</v>
      </c>
      <c r="B24" s="8">
        <f>B21+B22+B23</f>
        <v>0</v>
      </c>
      <c r="C24" s="8">
        <f>C23+C22+C21</f>
        <v>0</v>
      </c>
      <c r="D24" s="22">
        <v>0</v>
      </c>
      <c r="E24" s="3"/>
    </row>
    <row r="25" spans="1:5" ht="34.5" customHeight="1">
      <c r="A25" s="10" t="s">
        <v>45</v>
      </c>
      <c r="B25" s="4">
        <v>38100</v>
      </c>
      <c r="C25" s="4">
        <v>12744.47</v>
      </c>
      <c r="D25" s="21">
        <f>C25/B25*100</f>
        <v>33.45005249343832</v>
      </c>
      <c r="E25" s="3"/>
    </row>
    <row r="26" spans="1:5" ht="13.5" customHeight="1">
      <c r="A26" s="10" t="s">
        <v>35</v>
      </c>
      <c r="B26" s="4">
        <v>0</v>
      </c>
      <c r="C26" s="4">
        <v>79.32</v>
      </c>
      <c r="D26" s="21">
        <v>0</v>
      </c>
      <c r="E26" s="3"/>
    </row>
    <row r="27" spans="1:5" ht="9.75" customHeight="1">
      <c r="A27" s="10" t="s">
        <v>36</v>
      </c>
      <c r="B27" s="4">
        <v>0</v>
      </c>
      <c r="C27" s="4">
        <v>0</v>
      </c>
      <c r="D27" s="21">
        <v>0</v>
      </c>
      <c r="E27" s="3"/>
    </row>
    <row r="28" spans="1:5" ht="6.75" customHeight="1">
      <c r="A28" s="10" t="s">
        <v>24</v>
      </c>
      <c r="B28" s="4">
        <v>0</v>
      </c>
      <c r="C28" s="4">
        <v>0</v>
      </c>
      <c r="D28" s="21">
        <v>0</v>
      </c>
      <c r="E28" s="3"/>
    </row>
    <row r="29" spans="1:5" ht="35.25" customHeight="1">
      <c r="A29" s="10" t="s">
        <v>37</v>
      </c>
      <c r="B29" s="4">
        <v>81500</v>
      </c>
      <c r="C29" s="4">
        <v>48546</v>
      </c>
      <c r="D29" s="21">
        <f>C29/B29*100</f>
        <v>59.56564417177914</v>
      </c>
      <c r="E29" s="3"/>
    </row>
    <row r="30" spans="1:5" ht="12.75" customHeight="1">
      <c r="A30" s="10" t="s">
        <v>38</v>
      </c>
      <c r="B30" s="4">
        <v>0</v>
      </c>
      <c r="C30" s="4">
        <v>0</v>
      </c>
      <c r="D30" s="21">
        <v>0</v>
      </c>
      <c r="E30" s="3"/>
    </row>
    <row r="31" spans="1:5" ht="11.25" customHeight="1">
      <c r="A31" s="10" t="s">
        <v>43</v>
      </c>
      <c r="B31" s="4">
        <v>0</v>
      </c>
      <c r="C31" s="4">
        <v>0</v>
      </c>
      <c r="D31" s="21">
        <v>0</v>
      </c>
      <c r="E31" s="3"/>
    </row>
    <row r="32" spans="1:5" ht="12.75" customHeight="1">
      <c r="A32" s="10" t="s">
        <v>39</v>
      </c>
      <c r="B32" s="4">
        <v>190000</v>
      </c>
      <c r="C32" s="4">
        <v>108398.09</v>
      </c>
      <c r="D32" s="21">
        <f>C32/B32*100</f>
        <v>57.05162631578947</v>
      </c>
      <c r="E32" s="3"/>
    </row>
    <row r="33" spans="1:5" ht="14.25" customHeight="1">
      <c r="A33" s="10" t="s">
        <v>40</v>
      </c>
      <c r="B33" s="4">
        <v>0</v>
      </c>
      <c r="C33" s="4">
        <v>898.02</v>
      </c>
      <c r="D33" s="21">
        <v>0</v>
      </c>
      <c r="E33" s="3"/>
    </row>
    <row r="34" spans="1:5" ht="8.25" customHeight="1">
      <c r="A34" s="10" t="s">
        <v>41</v>
      </c>
      <c r="B34" s="4">
        <v>0</v>
      </c>
      <c r="C34" s="4">
        <v>0</v>
      </c>
      <c r="D34" s="21">
        <v>0</v>
      </c>
      <c r="E34" s="3"/>
    </row>
    <row r="35" spans="1:5" ht="14.25" customHeight="1">
      <c r="A35" s="12" t="s">
        <v>9</v>
      </c>
      <c r="B35" s="8">
        <f>B33+B32+B30+B29+B28+B27+B26+B25+B34+B31</f>
        <v>309600</v>
      </c>
      <c r="C35" s="8">
        <f>C33+C32+C30+C29+C28+C27+C26+C25+C34+C31</f>
        <v>170665.9</v>
      </c>
      <c r="D35" s="22">
        <f>C35/B35*100</f>
        <v>55.124644702842374</v>
      </c>
      <c r="E35" s="3"/>
    </row>
    <row r="36" spans="1:5" ht="48" customHeight="1">
      <c r="A36" s="10" t="s">
        <v>6</v>
      </c>
      <c r="B36" s="4">
        <v>3000</v>
      </c>
      <c r="C36" s="4">
        <v>0</v>
      </c>
      <c r="D36" s="21">
        <f>C36/B36*100</f>
        <v>0</v>
      </c>
      <c r="E36" s="3"/>
    </row>
    <row r="37" spans="1:5" ht="12.75" customHeight="1">
      <c r="A37" s="13" t="s">
        <v>10</v>
      </c>
      <c r="B37" s="8">
        <f>B36</f>
        <v>3000</v>
      </c>
      <c r="C37" s="8">
        <f>C36</f>
        <v>0</v>
      </c>
      <c r="D37" s="22">
        <f>C37/B37*100</f>
        <v>0</v>
      </c>
      <c r="E37" s="3"/>
    </row>
    <row r="38" spans="1:5" ht="7.5" customHeight="1">
      <c r="A38" s="10" t="s">
        <v>28</v>
      </c>
      <c r="B38" s="4">
        <v>0</v>
      </c>
      <c r="C38" s="4">
        <v>0</v>
      </c>
      <c r="D38" s="21">
        <v>0</v>
      </c>
      <c r="E38" s="3"/>
    </row>
    <row r="39" spans="1:5" ht="6.75" customHeight="1">
      <c r="A39" s="10" t="s">
        <v>27</v>
      </c>
      <c r="B39" s="4">
        <v>0</v>
      </c>
      <c r="C39" s="4">
        <v>0</v>
      </c>
      <c r="D39" s="21">
        <v>0</v>
      </c>
      <c r="E39" s="3"/>
    </row>
    <row r="40" spans="1:5" ht="6.75" customHeight="1">
      <c r="A40" s="13" t="s">
        <v>11</v>
      </c>
      <c r="B40" s="8">
        <f>B39+B38</f>
        <v>0</v>
      </c>
      <c r="C40" s="8">
        <f>C38+C39</f>
        <v>0</v>
      </c>
      <c r="D40" s="21">
        <v>0</v>
      </c>
      <c r="E40" s="3"/>
    </row>
    <row r="41" spans="1:5" ht="12" customHeight="1">
      <c r="A41" s="13" t="s">
        <v>12</v>
      </c>
      <c r="B41" s="9">
        <f>B15+B24+B35+B37+B40+B20</f>
        <v>856200</v>
      </c>
      <c r="C41" s="9">
        <f>C15+C24+C35+C37+C40+C20</f>
        <v>697846.77</v>
      </c>
      <c r="D41" s="22">
        <f>C41/B41*100</f>
        <v>81.50511212333568</v>
      </c>
      <c r="E41" s="3"/>
    </row>
    <row r="42" spans="1:5" ht="8.25" customHeight="1">
      <c r="A42" s="10" t="s">
        <v>25</v>
      </c>
      <c r="B42" s="4">
        <v>0</v>
      </c>
      <c r="C42" s="4">
        <v>0</v>
      </c>
      <c r="D42" s="21">
        <v>0</v>
      </c>
      <c r="E42" s="3"/>
    </row>
    <row r="43" spans="1:5" ht="9" customHeight="1">
      <c r="A43" s="10" t="s">
        <v>46</v>
      </c>
      <c r="B43" s="4">
        <v>0</v>
      </c>
      <c r="C43" s="4">
        <v>0</v>
      </c>
      <c r="D43" s="21" t="e">
        <f>C43/B43*100</f>
        <v>#DIV/0!</v>
      </c>
      <c r="E43" s="3"/>
    </row>
    <row r="44" spans="1:5" ht="33" customHeight="1">
      <c r="A44" s="10" t="s">
        <v>26</v>
      </c>
      <c r="B44" s="4">
        <v>39968</v>
      </c>
      <c r="C44" s="4">
        <v>52333.4</v>
      </c>
      <c r="D44" s="21">
        <f>C44/B44*100</f>
        <v>130.9382506004804</v>
      </c>
      <c r="E44" s="3"/>
    </row>
    <row r="45" spans="1:5" ht="10.5" customHeight="1">
      <c r="A45" s="10" t="s">
        <v>66</v>
      </c>
      <c r="B45" s="4">
        <v>0</v>
      </c>
      <c r="C45" s="4">
        <v>0</v>
      </c>
      <c r="D45" s="21">
        <v>0</v>
      </c>
      <c r="E45" s="3"/>
    </row>
    <row r="46" spans="1:5" ht="34.5" customHeight="1">
      <c r="A46" s="13" t="s">
        <v>13</v>
      </c>
      <c r="B46" s="8">
        <f>B44+B43+B42+B45</f>
        <v>39968</v>
      </c>
      <c r="C46" s="8">
        <f>C44+C43+C42+C45</f>
        <v>52333.4</v>
      </c>
      <c r="D46" s="22">
        <f>C46/B46*100</f>
        <v>130.9382506004804</v>
      </c>
      <c r="E46" s="3"/>
    </row>
    <row r="47" spans="1:5" ht="21.75" customHeight="1">
      <c r="A47" s="20" t="s">
        <v>50</v>
      </c>
      <c r="B47" s="17">
        <v>0</v>
      </c>
      <c r="C47" s="17">
        <v>30310.58</v>
      </c>
      <c r="D47" s="23">
        <v>0</v>
      </c>
      <c r="E47" s="3"/>
    </row>
    <row r="48" spans="1:5" ht="9" customHeight="1">
      <c r="A48" s="20" t="s">
        <v>54</v>
      </c>
      <c r="B48" s="17">
        <v>0</v>
      </c>
      <c r="C48" s="17">
        <v>0</v>
      </c>
      <c r="D48" s="23">
        <v>0</v>
      </c>
      <c r="E48" s="3"/>
    </row>
    <row r="49" spans="1:5" ht="21.75" customHeight="1">
      <c r="A49" s="13" t="s">
        <v>31</v>
      </c>
      <c r="B49" s="8">
        <f>B47+B48</f>
        <v>0</v>
      </c>
      <c r="C49" s="8">
        <f>C47+C48</f>
        <v>30310.58</v>
      </c>
      <c r="D49" s="22">
        <v>0</v>
      </c>
      <c r="E49" s="3"/>
    </row>
    <row r="50" spans="1:5" ht="11.25" customHeight="1">
      <c r="A50" s="20" t="s">
        <v>49</v>
      </c>
      <c r="B50" s="17">
        <v>0</v>
      </c>
      <c r="C50" s="17">
        <v>0</v>
      </c>
      <c r="D50" s="23">
        <v>0</v>
      </c>
      <c r="E50" s="3"/>
    </row>
    <row r="51" spans="1:5" s="19" customFormat="1" ht="6.75" customHeight="1">
      <c r="A51" s="20" t="s">
        <v>30</v>
      </c>
      <c r="B51" s="17">
        <v>0</v>
      </c>
      <c r="C51" s="17">
        <v>0</v>
      </c>
      <c r="D51" s="23">
        <v>0</v>
      </c>
      <c r="E51" s="18"/>
    </row>
    <row r="52" spans="1:5" s="19" customFormat="1" ht="11.25" customHeight="1">
      <c r="A52" s="20" t="s">
        <v>47</v>
      </c>
      <c r="B52" s="17">
        <v>0</v>
      </c>
      <c r="C52" s="17">
        <v>0</v>
      </c>
      <c r="D52" s="23">
        <v>0</v>
      </c>
      <c r="E52" s="18"/>
    </row>
    <row r="53" spans="1:5" ht="9" customHeight="1">
      <c r="A53" s="13" t="s">
        <v>19</v>
      </c>
      <c r="B53" s="8">
        <f>B51+B50+B52</f>
        <v>0</v>
      </c>
      <c r="C53" s="8">
        <f>C51+C50+C52</f>
        <v>0</v>
      </c>
      <c r="D53" s="22">
        <v>0</v>
      </c>
      <c r="E53" s="3"/>
    </row>
    <row r="54" spans="1:5" ht="33" customHeight="1">
      <c r="A54" s="28" t="s">
        <v>77</v>
      </c>
      <c r="B54" s="17">
        <v>0</v>
      </c>
      <c r="C54" s="17">
        <v>1131.82</v>
      </c>
      <c r="D54" s="23" t="e">
        <f>C54/B54*100</f>
        <v>#DIV/0!</v>
      </c>
      <c r="E54" s="3"/>
    </row>
    <row r="55" spans="1:5" ht="33" customHeight="1">
      <c r="A55" s="28" t="s">
        <v>78</v>
      </c>
      <c r="B55" s="17">
        <v>0</v>
      </c>
      <c r="C55" s="17">
        <v>13990.23</v>
      </c>
      <c r="D55" s="23" t="e">
        <f>C55/B55*100</f>
        <v>#DIV/0!</v>
      </c>
      <c r="E55" s="3"/>
    </row>
    <row r="56" spans="1:5" ht="14.25" customHeight="1">
      <c r="A56" s="13" t="s">
        <v>42</v>
      </c>
      <c r="B56" s="8">
        <f>B54+B55</f>
        <v>0</v>
      </c>
      <c r="C56" s="8">
        <f>C54+C55</f>
        <v>15122.05</v>
      </c>
      <c r="D56" s="22" t="e">
        <f>C56/B56*100</f>
        <v>#DIV/0!</v>
      </c>
      <c r="E56" s="3"/>
    </row>
    <row r="57" spans="1:5" ht="10.5" customHeight="1">
      <c r="A57" s="20" t="s">
        <v>22</v>
      </c>
      <c r="B57" s="17">
        <v>0</v>
      </c>
      <c r="C57" s="17">
        <v>0</v>
      </c>
      <c r="D57" s="23">
        <v>0</v>
      </c>
      <c r="E57" s="3"/>
    </row>
    <row r="58" spans="1:5" ht="10.5" customHeight="1">
      <c r="A58" s="20" t="s">
        <v>23</v>
      </c>
      <c r="B58" s="17">
        <v>0</v>
      </c>
      <c r="C58" s="17">
        <v>0</v>
      </c>
      <c r="D58" s="23">
        <v>0</v>
      </c>
      <c r="E58" s="3"/>
    </row>
    <row r="59" spans="1:5" ht="21.75" customHeight="1">
      <c r="A59" s="20" t="s">
        <v>75</v>
      </c>
      <c r="B59" s="17">
        <v>220586.57</v>
      </c>
      <c r="C59" s="17">
        <v>240687.45</v>
      </c>
      <c r="D59" s="23">
        <f>C59/B59*100</f>
        <v>109.1124677263897</v>
      </c>
      <c r="E59" s="3"/>
    </row>
    <row r="60" spans="1:5" ht="14.25" customHeight="1">
      <c r="A60" s="13" t="s">
        <v>20</v>
      </c>
      <c r="B60" s="8">
        <f>B59+B57</f>
        <v>220586.57</v>
      </c>
      <c r="C60" s="8">
        <f>C59+C57</f>
        <v>240687.45</v>
      </c>
      <c r="D60" s="22">
        <f>C60/B60*100</f>
        <v>109.1124677263897</v>
      </c>
      <c r="E60" s="3"/>
    </row>
    <row r="61" spans="1:5" ht="13.5" customHeight="1">
      <c r="A61" s="13" t="s">
        <v>14</v>
      </c>
      <c r="B61" s="9">
        <f>B46+B53+B49+B60+B56</f>
        <v>260554.57</v>
      </c>
      <c r="C61" s="9">
        <f>C46+C53+C49+C60+C56</f>
        <v>338453.48000000004</v>
      </c>
      <c r="D61" s="8">
        <f aca="true" t="shared" si="0" ref="D61:D70">C61/B61*100</f>
        <v>129.89734933453673</v>
      </c>
      <c r="E61" s="3"/>
    </row>
    <row r="62" spans="1:5" ht="22.5" customHeight="1">
      <c r="A62" s="10" t="s">
        <v>58</v>
      </c>
      <c r="B62" s="4">
        <v>2044200</v>
      </c>
      <c r="C62" s="4">
        <v>1703472</v>
      </c>
      <c r="D62" s="21">
        <f t="shared" si="0"/>
        <v>83.331963604344</v>
      </c>
      <c r="E62" s="3"/>
    </row>
    <row r="63" spans="1:5" ht="9.75" customHeight="1">
      <c r="A63" s="10" t="s">
        <v>59</v>
      </c>
      <c r="B63" s="4">
        <v>0</v>
      </c>
      <c r="C63" s="4">
        <v>0</v>
      </c>
      <c r="D63" s="21">
        <v>0</v>
      </c>
      <c r="E63" s="3"/>
    </row>
    <row r="64" spans="1:5" ht="31.5" customHeight="1">
      <c r="A64" s="10" t="s">
        <v>61</v>
      </c>
      <c r="B64" s="4">
        <v>794100</v>
      </c>
      <c r="C64" s="4">
        <v>794100</v>
      </c>
      <c r="D64" s="21">
        <f t="shared" si="0"/>
        <v>100</v>
      </c>
      <c r="E64" s="3"/>
    </row>
    <row r="65" spans="1:5" ht="24.75" customHeight="1">
      <c r="A65" s="27" t="s">
        <v>64</v>
      </c>
      <c r="B65" s="4">
        <v>1547437.34</v>
      </c>
      <c r="C65" s="4">
        <v>658265.34</v>
      </c>
      <c r="D65" s="21">
        <f t="shared" si="0"/>
        <v>42.53906268023751</v>
      </c>
      <c r="E65" s="3"/>
    </row>
    <row r="66" spans="1:5" ht="9.75" customHeight="1">
      <c r="A66" s="10" t="s">
        <v>51</v>
      </c>
      <c r="B66" s="4">
        <v>0</v>
      </c>
      <c r="C66" s="4">
        <v>0</v>
      </c>
      <c r="D66" s="21">
        <v>0</v>
      </c>
      <c r="E66" s="3"/>
    </row>
    <row r="67" spans="1:5" ht="35.25" customHeight="1">
      <c r="A67" s="10" t="s">
        <v>60</v>
      </c>
      <c r="B67" s="4">
        <v>99600</v>
      </c>
      <c r="C67" s="4">
        <v>74651</v>
      </c>
      <c r="D67" s="21">
        <f t="shared" si="0"/>
        <v>74.9508032128514</v>
      </c>
      <c r="E67" s="3"/>
    </row>
    <row r="68" spans="1:5" ht="23.25" customHeight="1">
      <c r="A68" s="27" t="s">
        <v>73</v>
      </c>
      <c r="B68" s="4">
        <v>108115</v>
      </c>
      <c r="C68" s="4">
        <v>108115</v>
      </c>
      <c r="D68" s="21">
        <f t="shared" si="0"/>
        <v>100</v>
      </c>
      <c r="E68" s="3"/>
    </row>
    <row r="69" spans="1:5" ht="7.5" customHeight="1">
      <c r="A69" s="10" t="s">
        <v>34</v>
      </c>
      <c r="B69" s="4">
        <v>0</v>
      </c>
      <c r="C69" s="4">
        <v>0</v>
      </c>
      <c r="D69" s="21" t="e">
        <f t="shared" si="0"/>
        <v>#DIV/0!</v>
      </c>
      <c r="E69" s="3"/>
    </row>
    <row r="70" spans="1:5" ht="21" customHeight="1">
      <c r="A70" s="10" t="s">
        <v>63</v>
      </c>
      <c r="B70" s="4">
        <v>10000</v>
      </c>
      <c r="C70" s="4">
        <v>10000</v>
      </c>
      <c r="D70" s="21">
        <f t="shared" si="0"/>
        <v>100</v>
      </c>
      <c r="E70" s="3"/>
    </row>
    <row r="71" spans="1:5" ht="9" customHeight="1">
      <c r="A71" s="10" t="s">
        <v>21</v>
      </c>
      <c r="B71" s="4">
        <v>0</v>
      </c>
      <c r="C71" s="25">
        <v>0</v>
      </c>
      <c r="D71" s="21">
        <v>0</v>
      </c>
      <c r="E71" s="3"/>
    </row>
    <row r="72" spans="1:5" ht="35.25" customHeight="1">
      <c r="A72" s="13" t="s">
        <v>15</v>
      </c>
      <c r="B72" s="8">
        <f>B62+B63+B64+B67+B66+B68+B69+B70+B71+B65</f>
        <v>4603452.34</v>
      </c>
      <c r="C72" s="8">
        <f>C62+C63+C64+C67+C66+C68+C69+C70+C71+C65</f>
        <v>3348603.34</v>
      </c>
      <c r="D72" s="22">
        <f>C72/B72*100</f>
        <v>72.74113193056323</v>
      </c>
      <c r="E72" s="3"/>
    </row>
    <row r="73" spans="1:5" ht="13.5" customHeight="1">
      <c r="A73" s="14" t="s">
        <v>16</v>
      </c>
      <c r="B73" s="4">
        <f>B61+B41</f>
        <v>1116754.57</v>
      </c>
      <c r="C73" s="4">
        <f>C61+C41</f>
        <v>1036300.25</v>
      </c>
      <c r="D73" s="21">
        <f>C73/B73*100</f>
        <v>92.79570264037514</v>
      </c>
      <c r="E73" s="3"/>
    </row>
    <row r="74" spans="1:5" ht="12.75">
      <c r="A74" s="15" t="s">
        <v>7</v>
      </c>
      <c r="B74" s="5">
        <f>B72+B73</f>
        <v>5720206.91</v>
      </c>
      <c r="C74" s="5">
        <f>C72+C73</f>
        <v>4384903.59</v>
      </c>
      <c r="D74" s="22">
        <f>C74/B74*100</f>
        <v>76.65638077417027</v>
      </c>
      <c r="E74" s="3"/>
    </row>
    <row r="75" spans="1:5" ht="12">
      <c r="A75" s="6"/>
      <c r="B75" s="6"/>
      <c r="C75" s="6"/>
      <c r="D75" s="6"/>
      <c r="E75" s="1"/>
    </row>
    <row r="76" spans="4:5" ht="3" customHeight="1">
      <c r="D76" s="1"/>
      <c r="E76" s="1"/>
    </row>
    <row r="77" ht="12" hidden="1"/>
    <row r="78" spans="1:3" ht="12">
      <c r="A78" t="s">
        <v>72</v>
      </c>
      <c r="C78" t="s">
        <v>76</v>
      </c>
    </row>
    <row r="80" spans="1:3" ht="12">
      <c r="A80" t="s">
        <v>71</v>
      </c>
      <c r="C80" t="s">
        <v>62</v>
      </c>
    </row>
  </sheetData>
  <sheetProtection/>
  <mergeCells count="3">
    <mergeCell ref="A1:D1"/>
    <mergeCell ref="C4:D4"/>
    <mergeCell ref="A2:D2"/>
  </mergeCells>
  <printOptions/>
  <pageMargins left="0.5905511811023623" right="0.1968503937007874" top="0" bottom="0" header="0.5118110236220472" footer="0.5118110236220472"/>
  <pageSetup fitToHeight="1" fitToWidth="1" horizontalDpi="600" verticalDpi="600" orientation="portrait" paperSize="9" scale="67" r:id="rId1"/>
  <rowBreaks count="1" manualBreakCount="1">
    <brk id="3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2022-08-01T13:23:42Z</cp:lastPrinted>
  <dcterms:created xsi:type="dcterms:W3CDTF">2009-07-06T07:16:25Z</dcterms:created>
  <dcterms:modified xsi:type="dcterms:W3CDTF">2022-11-07T12:23:35Z</dcterms:modified>
  <cp:category/>
  <cp:version/>
  <cp:contentType/>
  <cp:contentStatus/>
</cp:coreProperties>
</file>