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7400" windowHeight="11700" activeTab="0"/>
  </bookViews>
  <sheets>
    <sheet name="Лист1 (4)" sheetId="1" r:id="rId1"/>
  </sheets>
  <definedNames>
    <definedName name="_xlnm.Print_Area" localSheetId="0">'Лист1 (4)'!$A$1:$BM$20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<sst xmlns="http://schemas.openxmlformats.org/spreadsheetml/2006/main" count="104" uniqueCount="41">
  <si>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</si>
  <si>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</si>
  <si>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</si>
  <si>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</si>
  <si>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</si>
  <si>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</si>
  <si>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</si>
  <si>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</si>
  <si>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</si>
  <si>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</si>
  <si>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</si>
  <si>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</si>
  <si>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</si>
  <si>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</si>
  <si>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</si>
  <si>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</si>
  <si>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</si>
  <si>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</si>
  <si>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</si>
  <si>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</si>
  <si>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</si>
  <si>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</si>
  <si>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</si>
  <si>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</si>
  <si>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</si>
  <si>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</si>
  <si>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</si>
  <si>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</si>
  <si>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</si>
  <si>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</si>
  <si>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</si>
  <si>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</si>
  <si>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</si>
  <si>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</si>
  <si>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</si>
  <si>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</si>
  <si>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</si>
  <si>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</si>
  <si>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</si>
  <si>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</si>
  <si>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июня  2022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</si>
</sst>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1" xfId="54" applyFont="1" applyFill="1" applyBorder="1" applyAlignment="1">
      <alignment horizontal="center" vertical="center" wrapText="1"/>
      <protection/>
    </xf>
    <xf numFmtId="0" fontId="11" fillId="0" borderId="22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4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BI14" sqref="BI14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65" t="s">
        <v>0</v>
      </c>
      <c r="S1" s="65"/>
      <c r="T1" s="6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66" t="s">
        <v>40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49" t="s">
        <v>21</v>
      </c>
      <c r="B4" s="55" t="s">
        <v>1</v>
      </c>
      <c r="C4" s="47" t="s">
        <v>2</v>
      </c>
      <c r="D4" s="48"/>
      <c r="E4" s="49"/>
      <c r="F4" s="69" t="s">
        <v>3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31" t="s">
        <v>4</v>
      </c>
      <c r="AT4" s="32"/>
      <c r="AU4" s="33"/>
      <c r="AV4" s="69" t="s">
        <v>7</v>
      </c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47" t="s">
        <v>5</v>
      </c>
      <c r="BL4" s="48"/>
      <c r="BM4" s="49"/>
      <c r="BN4" s="16"/>
      <c r="BO4" s="16"/>
    </row>
    <row r="5" spans="1:67" ht="15" customHeight="1">
      <c r="A5" s="58"/>
      <c r="B5" s="56"/>
      <c r="C5" s="67"/>
      <c r="D5" s="68"/>
      <c r="E5" s="58"/>
      <c r="F5" s="30" t="s">
        <v>6</v>
      </c>
      <c r="G5" s="30"/>
      <c r="H5" s="30"/>
      <c r="I5" s="71" t="s">
        <v>7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3"/>
      <c r="AJ5" s="30" t="s">
        <v>8</v>
      </c>
      <c r="AK5" s="30"/>
      <c r="AL5" s="30"/>
      <c r="AM5" s="69" t="s">
        <v>7</v>
      </c>
      <c r="AN5" s="70"/>
      <c r="AO5" s="70"/>
      <c r="AP5" s="70"/>
      <c r="AQ5" s="70"/>
      <c r="AR5" s="70"/>
      <c r="AS5" s="34"/>
      <c r="AT5" s="35"/>
      <c r="AU5" s="36"/>
      <c r="AV5" s="41" t="s">
        <v>12</v>
      </c>
      <c r="AW5" s="42"/>
      <c r="AX5" s="42"/>
      <c r="AY5" s="40" t="s">
        <v>7</v>
      </c>
      <c r="AZ5" s="40"/>
      <c r="BA5" s="40"/>
      <c r="BB5" s="40" t="s">
        <v>13</v>
      </c>
      <c r="BC5" s="40"/>
      <c r="BD5" s="40"/>
      <c r="BE5" s="40" t="s">
        <v>14</v>
      </c>
      <c r="BF5" s="40"/>
      <c r="BG5" s="40"/>
      <c r="BH5" s="30" t="s">
        <v>15</v>
      </c>
      <c r="BI5" s="30"/>
      <c r="BJ5" s="30"/>
      <c r="BK5" s="67"/>
      <c r="BL5" s="68"/>
      <c r="BM5" s="58"/>
      <c r="BN5" s="16"/>
      <c r="BO5" s="16"/>
    </row>
    <row r="6" spans="1:67" ht="15" customHeight="1">
      <c r="A6" s="58"/>
      <c r="B6" s="56"/>
      <c r="C6" s="67"/>
      <c r="D6" s="68"/>
      <c r="E6" s="58"/>
      <c r="F6" s="30"/>
      <c r="G6" s="30"/>
      <c r="H6" s="30"/>
      <c r="I6" s="47" t="s">
        <v>9</v>
      </c>
      <c r="J6" s="48"/>
      <c r="K6" s="49"/>
      <c r="L6" s="47" t="s">
        <v>10</v>
      </c>
      <c r="M6" s="48"/>
      <c r="N6" s="49"/>
      <c r="O6" s="47" t="s">
        <v>23</v>
      </c>
      <c r="P6" s="48"/>
      <c r="Q6" s="49"/>
      <c r="R6" s="47" t="s">
        <v>11</v>
      </c>
      <c r="S6" s="48"/>
      <c r="T6" s="49"/>
      <c r="U6" s="47" t="s">
        <v>22</v>
      </c>
      <c r="V6" s="48"/>
      <c r="W6" s="49"/>
      <c r="X6" s="47" t="s">
        <v>24</v>
      </c>
      <c r="Y6" s="48"/>
      <c r="Z6" s="49"/>
      <c r="AA6" s="47" t="s">
        <v>28</v>
      </c>
      <c r="AB6" s="48"/>
      <c r="AC6" s="49"/>
      <c r="AD6" s="59" t="s">
        <v>29</v>
      </c>
      <c r="AE6" s="60"/>
      <c r="AF6" s="61"/>
      <c r="AG6" s="47" t="s">
        <v>27</v>
      </c>
      <c r="AH6" s="48"/>
      <c r="AI6" s="49"/>
      <c r="AJ6" s="30"/>
      <c r="AK6" s="30"/>
      <c r="AL6" s="30"/>
      <c r="AM6" s="47" t="s">
        <v>25</v>
      </c>
      <c r="AN6" s="48"/>
      <c r="AO6" s="49"/>
      <c r="AP6" s="47" t="s">
        <v>26</v>
      </c>
      <c r="AQ6" s="48"/>
      <c r="AR6" s="49"/>
      <c r="AS6" s="34"/>
      <c r="AT6" s="35"/>
      <c r="AU6" s="36"/>
      <c r="AV6" s="43"/>
      <c r="AW6" s="44"/>
      <c r="AX6" s="44"/>
      <c r="AY6" s="40" t="s">
        <v>16</v>
      </c>
      <c r="AZ6" s="40"/>
      <c r="BA6" s="40"/>
      <c r="BB6" s="40"/>
      <c r="BC6" s="40"/>
      <c r="BD6" s="40"/>
      <c r="BE6" s="40"/>
      <c r="BF6" s="40"/>
      <c r="BG6" s="40"/>
      <c r="BH6" s="30"/>
      <c r="BI6" s="30"/>
      <c r="BJ6" s="30"/>
      <c r="BK6" s="67"/>
      <c r="BL6" s="68"/>
      <c r="BM6" s="58"/>
      <c r="BN6" s="16"/>
      <c r="BO6" s="16"/>
    </row>
    <row r="7" spans="1:67" ht="168" customHeight="1">
      <c r="A7" s="58"/>
      <c r="B7" s="56"/>
      <c r="C7" s="50"/>
      <c r="D7" s="51"/>
      <c r="E7" s="52"/>
      <c r="F7" s="30"/>
      <c r="G7" s="30"/>
      <c r="H7" s="30"/>
      <c r="I7" s="50"/>
      <c r="J7" s="51"/>
      <c r="K7" s="52"/>
      <c r="L7" s="50"/>
      <c r="M7" s="51"/>
      <c r="N7" s="52"/>
      <c r="O7" s="50"/>
      <c r="P7" s="51"/>
      <c r="Q7" s="52"/>
      <c r="R7" s="50"/>
      <c r="S7" s="51"/>
      <c r="T7" s="52"/>
      <c r="U7" s="50"/>
      <c r="V7" s="51"/>
      <c r="W7" s="52"/>
      <c r="X7" s="50"/>
      <c r="Y7" s="51"/>
      <c r="Z7" s="52"/>
      <c r="AA7" s="50"/>
      <c r="AB7" s="51"/>
      <c r="AC7" s="52"/>
      <c r="AD7" s="62"/>
      <c r="AE7" s="63"/>
      <c r="AF7" s="64"/>
      <c r="AG7" s="50"/>
      <c r="AH7" s="51"/>
      <c r="AI7" s="52"/>
      <c r="AJ7" s="30"/>
      <c r="AK7" s="30"/>
      <c r="AL7" s="30"/>
      <c r="AM7" s="50"/>
      <c r="AN7" s="51"/>
      <c r="AO7" s="52"/>
      <c r="AP7" s="50"/>
      <c r="AQ7" s="51"/>
      <c r="AR7" s="52"/>
      <c r="AS7" s="37"/>
      <c r="AT7" s="38"/>
      <c r="AU7" s="39"/>
      <c r="AV7" s="45"/>
      <c r="AW7" s="46"/>
      <c r="AX7" s="46"/>
      <c r="AY7" s="40"/>
      <c r="AZ7" s="40"/>
      <c r="BA7" s="40"/>
      <c r="BB7" s="40"/>
      <c r="BC7" s="40"/>
      <c r="BD7" s="40"/>
      <c r="BE7" s="40"/>
      <c r="BF7" s="40"/>
      <c r="BG7" s="40"/>
      <c r="BH7" s="30"/>
      <c r="BI7" s="30"/>
      <c r="BJ7" s="30"/>
      <c r="BK7" s="50"/>
      <c r="BL7" s="51"/>
      <c r="BM7" s="52"/>
      <c r="BN7" s="16"/>
      <c r="BO7" s="16"/>
    </row>
    <row r="8" spans="1:67" ht="33.75">
      <c r="A8" s="52"/>
      <c r="B8" s="57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 aca="true" t="shared" si="0" ref="C10:C19">F10+AJ10</f>
        <v>5404.8</v>
      </c>
      <c r="D10" s="20">
        <f aca="true" t="shared" si="1" ref="D10:D19">G10+AK10</f>
        <v>3802.3</v>
      </c>
      <c r="E10" s="20">
        <f>D10/C10*100</f>
        <v>70.35042924807578</v>
      </c>
      <c r="F10" s="21">
        <v>1509.8</v>
      </c>
      <c r="G10" s="20">
        <v>2433.8</v>
      </c>
      <c r="H10" s="20">
        <f>G10/F10*100</f>
        <v>161.20015896145185</v>
      </c>
      <c r="I10" s="21">
        <v>53</v>
      </c>
      <c r="J10" s="20">
        <v>14.3</v>
      </c>
      <c r="K10" s="20">
        <f aca="true" t="shared" si="2" ref="K10:K20">J10/I10*100</f>
        <v>26.9811320754717</v>
      </c>
      <c r="L10" s="27"/>
      <c r="M10" s="20"/>
      <c r="N10" s="20" t="e">
        <f>M10/L10*100</f>
        <v>#DIV/0!</v>
      </c>
      <c r="O10" s="27">
        <v>105</v>
      </c>
      <c r="P10" s="20">
        <v>2.6</v>
      </c>
      <c r="Q10" s="20">
        <f>P10/O10*100</f>
        <v>2.4761904761904763</v>
      </c>
      <c r="R10" s="27">
        <v>409</v>
      </c>
      <c r="S10" s="20">
        <v>12.6</v>
      </c>
      <c r="T10" s="20">
        <f>S10/R10*100</f>
        <v>3.0806845965770173</v>
      </c>
      <c r="U10" s="20"/>
      <c r="V10" s="20"/>
      <c r="W10" s="20" t="e">
        <f>V10/U10*100</f>
        <v>#DIV/0!</v>
      </c>
      <c r="X10" s="27">
        <v>320</v>
      </c>
      <c r="Y10" s="20">
        <v>92.6</v>
      </c>
      <c r="Z10" s="20">
        <f>Y10/X10*100</f>
        <v>28.9375</v>
      </c>
      <c r="AA10" s="27">
        <v>8.4</v>
      </c>
      <c r="AB10" s="20"/>
      <c r="AC10" s="20">
        <f>AB10/AA10*100</f>
        <v>0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3895</v>
      </c>
      <c r="AK10" s="20">
        <v>1368.5</v>
      </c>
      <c r="AL10" s="20">
        <f>AK10/AJ10*100</f>
        <v>35.13478818998716</v>
      </c>
      <c r="AM10" s="21">
        <v>2464.1</v>
      </c>
      <c r="AN10" s="20">
        <v>1026.7</v>
      </c>
      <c r="AO10" s="20">
        <f>AN10/AM10*100</f>
        <v>41.6663284769287</v>
      </c>
      <c r="AP10" s="21"/>
      <c r="AQ10" s="20"/>
      <c r="AR10" s="20" t="e">
        <f>AQ10/AP10*100</f>
        <v>#DIV/0!</v>
      </c>
      <c r="AS10" s="23">
        <v>6364.3</v>
      </c>
      <c r="AT10" s="23">
        <v>1411.6</v>
      </c>
      <c r="AU10" s="23">
        <f>AT10/AS10*100</f>
        <v>22.179972659994025</v>
      </c>
      <c r="AV10" s="24">
        <v>1603.8</v>
      </c>
      <c r="AW10" s="23">
        <v>325.7</v>
      </c>
      <c r="AX10" s="23">
        <f>AW10/AV10*100</f>
        <v>20.308018456166604</v>
      </c>
      <c r="AY10" s="24">
        <v>1601.8</v>
      </c>
      <c r="AZ10" s="23">
        <v>325.7</v>
      </c>
      <c r="BA10" s="23">
        <f aca="true" t="shared" si="3" ref="BA10:BA20">AZ10/AY10*100</f>
        <v>20.333374953177675</v>
      </c>
      <c r="BB10" s="23">
        <v>2196.8</v>
      </c>
      <c r="BC10" s="23">
        <v>492.6</v>
      </c>
      <c r="BD10" s="23">
        <f>BC10/BB10*100</f>
        <v>22.42352512745812</v>
      </c>
      <c r="BE10" s="24">
        <v>1140.2</v>
      </c>
      <c r="BF10" s="23">
        <v>184.3</v>
      </c>
      <c r="BG10" s="23">
        <f>BF10/BE10*100</f>
        <v>16.163830906858443</v>
      </c>
      <c r="BH10" s="24">
        <v>1308.2</v>
      </c>
      <c r="BI10" s="23">
        <v>377.8</v>
      </c>
      <c r="BJ10" s="23">
        <f>BI10/BH10*100</f>
        <v>28.879376242164806</v>
      </c>
      <c r="BK10" s="23">
        <f aca="true" t="shared" si="4" ref="BK10:BK19">C10-AS10</f>
        <v>-959.5</v>
      </c>
      <c r="BL10" s="23">
        <f aca="true" t="shared" si="5" ref="BL10:BL19">D10-AT10</f>
        <v>2390.7000000000003</v>
      </c>
      <c r="BM10" s="23">
        <f>BL10/BK10*100</f>
        <v>-249.16102136529443</v>
      </c>
      <c r="BN10" s="8"/>
      <c r="BO10" s="9"/>
    </row>
    <row r="11" spans="1:67" ht="15">
      <c r="A11" s="7">
        <v>2</v>
      </c>
      <c r="B11" s="6" t="s">
        <v>31</v>
      </c>
      <c r="C11" s="19">
        <f t="shared" si="0"/>
        <v>17325.7</v>
      </c>
      <c r="D11" s="20">
        <f t="shared" si="1"/>
        <v>5073.7</v>
      </c>
      <c r="E11" s="20">
        <f aca="true" t="shared" si="6" ref="E11:E19">D11/C11*100</f>
        <v>29.28424248370917</v>
      </c>
      <c r="F11" s="21">
        <v>1854.5</v>
      </c>
      <c r="G11" s="20">
        <v>1883.8</v>
      </c>
      <c r="H11" s="20">
        <f aca="true" t="shared" si="7" ref="H11:H19">G11/F11*100</f>
        <v>101.5799406848207</v>
      </c>
      <c r="I11" s="21">
        <v>215</v>
      </c>
      <c r="J11" s="20">
        <v>158.9</v>
      </c>
      <c r="K11" s="20">
        <f t="shared" si="2"/>
        <v>73.90697674418605</v>
      </c>
      <c r="L11" s="27">
        <v>6</v>
      </c>
      <c r="M11" s="20">
        <v>11.4</v>
      </c>
      <c r="N11" s="20">
        <f aca="true" t="shared" si="8" ref="N11:N19">M11/L11*100</f>
        <v>190</v>
      </c>
      <c r="O11" s="27">
        <v>135</v>
      </c>
      <c r="P11" s="20">
        <v>23.8</v>
      </c>
      <c r="Q11" s="20">
        <f aca="true" t="shared" si="9" ref="Q11:Q19">P11/O11*100</f>
        <v>17.62962962962963</v>
      </c>
      <c r="R11" s="27">
        <v>642</v>
      </c>
      <c r="S11" s="20">
        <v>29.3</v>
      </c>
      <c r="T11" s="20">
        <f>S11/R11*100</f>
        <v>4.56386292834891</v>
      </c>
      <c r="U11" s="20"/>
      <c r="V11" s="20"/>
      <c r="W11" s="20" t="e">
        <f aca="true" t="shared" si="10" ref="W11:W19">V11/U11*100</f>
        <v>#DIV/0!</v>
      </c>
      <c r="X11" s="27">
        <v>195</v>
      </c>
      <c r="Y11" s="20"/>
      <c r="Z11" s="20">
        <f aca="true" t="shared" si="11" ref="Z11:Z21">Y11/X11*100</f>
        <v>0</v>
      </c>
      <c r="AA11" s="27">
        <v>49.5</v>
      </c>
      <c r="AB11" s="20">
        <v>20.2</v>
      </c>
      <c r="AC11" s="20">
        <f>AB11/AA11*100</f>
        <v>40.8080808080808</v>
      </c>
      <c r="AD11" s="20"/>
      <c r="AE11" s="20"/>
      <c r="AF11" s="20" t="e">
        <f aca="true" t="shared" si="12" ref="AF11:AF21">AE11/AD11*100</f>
        <v>#DIV/0!</v>
      </c>
      <c r="AG11" s="20"/>
      <c r="AH11" s="20"/>
      <c r="AI11" s="20" t="e">
        <v>#DIV/0!</v>
      </c>
      <c r="AJ11" s="21">
        <v>15471.2</v>
      </c>
      <c r="AK11" s="20">
        <v>3189.9</v>
      </c>
      <c r="AL11" s="20">
        <f aca="true" t="shared" si="13" ref="AL11:AL19">AK11/AJ11*100</f>
        <v>20.61831015047314</v>
      </c>
      <c r="AM11" s="21">
        <v>2910.9</v>
      </c>
      <c r="AN11" s="20">
        <v>1212.9</v>
      </c>
      <c r="AO11" s="20">
        <f aca="true" t="shared" si="14" ref="AO11:AO19">AN11/AM11*100</f>
        <v>41.66752550757498</v>
      </c>
      <c r="AP11" s="21"/>
      <c r="AQ11" s="20"/>
      <c r="AR11" s="20" t="e">
        <f aca="true" t="shared" si="15" ref="AR11:AR19">AQ11/AP11*100</f>
        <v>#DIV/0!</v>
      </c>
      <c r="AS11" s="23">
        <v>19829.1</v>
      </c>
      <c r="AT11" s="23">
        <v>3920.4</v>
      </c>
      <c r="AU11" s="23">
        <f aca="true" t="shared" si="16" ref="AU11:AU19">AT11/AS11*100</f>
        <v>19.770942705417795</v>
      </c>
      <c r="AV11" s="25">
        <v>1533.7</v>
      </c>
      <c r="AW11" s="23">
        <v>570.5</v>
      </c>
      <c r="AX11" s="23">
        <f aca="true" t="shared" si="17" ref="AX11:AX19">AW11/AV11*100</f>
        <v>37.197626654495664</v>
      </c>
      <c r="AY11" s="25">
        <v>1531.7</v>
      </c>
      <c r="AZ11" s="23">
        <v>570.5</v>
      </c>
      <c r="BA11" s="23">
        <f t="shared" si="3"/>
        <v>37.2461970359731</v>
      </c>
      <c r="BB11" s="23">
        <v>8496.1</v>
      </c>
      <c r="BC11" s="23">
        <v>305.2</v>
      </c>
      <c r="BD11" s="23">
        <f aca="true" t="shared" si="18" ref="BD11:BD19">BC11/BB11*100</f>
        <v>3.592236437895034</v>
      </c>
      <c r="BE11" s="24">
        <v>7796.8</v>
      </c>
      <c r="BF11" s="23">
        <v>2250.9</v>
      </c>
      <c r="BG11" s="23">
        <f aca="true" t="shared" si="19" ref="BG11:BG19">BF11/BE11*100</f>
        <v>28.86953621998769</v>
      </c>
      <c r="BH11" s="24">
        <v>1185.7</v>
      </c>
      <c r="BI11" s="23">
        <v>538.9</v>
      </c>
      <c r="BJ11" s="23">
        <f aca="true" t="shared" si="20" ref="BJ11:BJ19">BI11/BH11*100</f>
        <v>45.44994518006241</v>
      </c>
      <c r="BK11" s="23">
        <f t="shared" si="4"/>
        <v>-2503.399999999998</v>
      </c>
      <c r="BL11" s="23">
        <f t="shared" si="5"/>
        <v>1153.2999999999997</v>
      </c>
      <c r="BM11" s="23">
        <f aca="true" t="shared" si="21" ref="BM11:BM19">BL11/BK11*100</f>
        <v>-46.06934568986182</v>
      </c>
      <c r="BN11" s="8"/>
      <c r="BO11" s="9"/>
    </row>
    <row r="12" spans="1:67" ht="15">
      <c r="A12" s="7">
        <v>3</v>
      </c>
      <c r="B12" s="6" t="s">
        <v>32</v>
      </c>
      <c r="C12" s="19">
        <f t="shared" si="0"/>
        <v>15831.3</v>
      </c>
      <c r="D12" s="20">
        <f t="shared" si="1"/>
        <v>1476.3</v>
      </c>
      <c r="E12" s="20">
        <f t="shared" si="6"/>
        <v>9.325197551685585</v>
      </c>
      <c r="F12" s="21">
        <v>1350.4</v>
      </c>
      <c r="G12" s="20">
        <v>634.5</v>
      </c>
      <c r="H12" s="20">
        <f t="shared" si="7"/>
        <v>46.98607819905213</v>
      </c>
      <c r="I12" s="21">
        <v>55</v>
      </c>
      <c r="J12" s="20">
        <v>14.7</v>
      </c>
      <c r="K12" s="20">
        <f t="shared" si="2"/>
        <v>26.727272727272727</v>
      </c>
      <c r="L12" s="27"/>
      <c r="M12" s="20"/>
      <c r="N12" s="20" t="e">
        <f t="shared" si="8"/>
        <v>#DIV/0!</v>
      </c>
      <c r="O12" s="27">
        <v>64</v>
      </c>
      <c r="P12" s="20">
        <v>2.4</v>
      </c>
      <c r="Q12" s="20">
        <f t="shared" si="9"/>
        <v>3.75</v>
      </c>
      <c r="R12" s="28">
        <v>430</v>
      </c>
      <c r="S12" s="20">
        <v>25.9</v>
      </c>
      <c r="T12" s="20">
        <f aca="true" t="shared" si="22" ref="T12:T19">S12/R12*100</f>
        <v>6.023255813953488</v>
      </c>
      <c r="U12" s="20"/>
      <c r="V12" s="20"/>
      <c r="W12" s="20" t="e">
        <f t="shared" si="10"/>
        <v>#DIV/0!</v>
      </c>
      <c r="X12" s="27">
        <v>50</v>
      </c>
      <c r="Y12" s="20">
        <v>95</v>
      </c>
      <c r="Z12" s="20">
        <f t="shared" si="11"/>
        <v>190</v>
      </c>
      <c r="AA12" s="27">
        <v>7.1</v>
      </c>
      <c r="AB12" s="20"/>
      <c r="AC12" s="20">
        <f aca="true" t="shared" si="23" ref="AC12:AC20">AB12/AA12*100</f>
        <v>0</v>
      </c>
      <c r="AD12" s="20"/>
      <c r="AE12" s="20"/>
      <c r="AF12" s="20" t="e">
        <f t="shared" si="12"/>
        <v>#DIV/0!</v>
      </c>
      <c r="AG12" s="20"/>
      <c r="AH12" s="20"/>
      <c r="AI12" s="20" t="e">
        <v>#DIV/0!</v>
      </c>
      <c r="AJ12" s="21">
        <v>14480.9</v>
      </c>
      <c r="AK12" s="20">
        <v>841.8</v>
      </c>
      <c r="AL12" s="20">
        <f t="shared" si="13"/>
        <v>5.8131745955016605</v>
      </c>
      <c r="AM12" s="21">
        <v>1426.2</v>
      </c>
      <c r="AN12" s="20">
        <v>594.3</v>
      </c>
      <c r="AO12" s="20">
        <f t="shared" si="14"/>
        <v>41.6701724863273</v>
      </c>
      <c r="AP12" s="21"/>
      <c r="AQ12" s="20"/>
      <c r="AR12" s="20" t="e">
        <f t="shared" si="15"/>
        <v>#DIV/0!</v>
      </c>
      <c r="AS12" s="23">
        <v>16711.3</v>
      </c>
      <c r="AT12" s="23">
        <v>977.7</v>
      </c>
      <c r="AU12" s="23">
        <f t="shared" si="16"/>
        <v>5.850532274568705</v>
      </c>
      <c r="AV12" s="25">
        <v>1178.4</v>
      </c>
      <c r="AW12" s="23">
        <v>431.5</v>
      </c>
      <c r="AX12" s="23">
        <f t="shared" si="17"/>
        <v>36.617447386286486</v>
      </c>
      <c r="AY12" s="24">
        <v>1176.4</v>
      </c>
      <c r="AZ12" s="23">
        <v>431.5</v>
      </c>
      <c r="BA12" s="23">
        <f t="shared" si="3"/>
        <v>36.67970078204692</v>
      </c>
      <c r="BB12" s="23">
        <v>1159.2</v>
      </c>
      <c r="BC12" s="23">
        <v>215</v>
      </c>
      <c r="BD12" s="23">
        <f t="shared" si="18"/>
        <v>18.547273982056588</v>
      </c>
      <c r="BE12" s="24">
        <v>6973.9</v>
      </c>
      <c r="BF12" s="23">
        <v>79.3</v>
      </c>
      <c r="BG12" s="23">
        <f t="shared" si="19"/>
        <v>1.1370968898320881</v>
      </c>
      <c r="BH12" s="24">
        <v>7304.5</v>
      </c>
      <c r="BI12" s="23">
        <v>220.7</v>
      </c>
      <c r="BJ12" s="23">
        <f t="shared" si="20"/>
        <v>3.0214251488808266</v>
      </c>
      <c r="BK12" s="23">
        <f t="shared" si="4"/>
        <v>-880</v>
      </c>
      <c r="BL12" s="23">
        <f t="shared" si="5"/>
        <v>498.5999999999999</v>
      </c>
      <c r="BM12" s="23">
        <f t="shared" si="21"/>
        <v>-56.65909090909091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0"/>
        <v>16691.9</v>
      </c>
      <c r="D13" s="20">
        <f t="shared" si="1"/>
        <v>3436.3999999999996</v>
      </c>
      <c r="E13" s="20">
        <f t="shared" si="6"/>
        <v>20.587230932368392</v>
      </c>
      <c r="F13" s="21">
        <v>1908.8</v>
      </c>
      <c r="G13" s="20">
        <v>2390.7</v>
      </c>
      <c r="H13" s="20">
        <f t="shared" si="7"/>
        <v>125.24622799664711</v>
      </c>
      <c r="I13" s="21">
        <v>53</v>
      </c>
      <c r="J13" s="20">
        <v>14.7</v>
      </c>
      <c r="K13" s="20">
        <f t="shared" si="2"/>
        <v>27.735849056603772</v>
      </c>
      <c r="L13" s="27">
        <v>18.5</v>
      </c>
      <c r="M13" s="20">
        <v>35.6</v>
      </c>
      <c r="N13" s="20">
        <f t="shared" si="8"/>
        <v>192.43243243243245</v>
      </c>
      <c r="O13" s="27">
        <v>59</v>
      </c>
      <c r="P13" s="20">
        <v>0.9</v>
      </c>
      <c r="Q13" s="20">
        <f t="shared" si="9"/>
        <v>1.5254237288135595</v>
      </c>
      <c r="R13" s="27">
        <v>455</v>
      </c>
      <c r="S13" s="20">
        <v>16.8</v>
      </c>
      <c r="T13" s="20">
        <f t="shared" si="22"/>
        <v>3.6923076923076925</v>
      </c>
      <c r="U13" s="20"/>
      <c r="V13" s="20"/>
      <c r="W13" s="20" t="e">
        <f t="shared" si="10"/>
        <v>#DIV/0!</v>
      </c>
      <c r="X13" s="27">
        <v>38</v>
      </c>
      <c r="Y13" s="20"/>
      <c r="Z13" s="20">
        <f t="shared" si="11"/>
        <v>0</v>
      </c>
      <c r="AA13" s="27">
        <v>4.3</v>
      </c>
      <c r="AB13" s="20">
        <v>2.9</v>
      </c>
      <c r="AC13" s="20">
        <f t="shared" si="23"/>
        <v>67.44186046511628</v>
      </c>
      <c r="AD13" s="20"/>
      <c r="AE13" s="20"/>
      <c r="AF13" s="20" t="e">
        <f t="shared" si="12"/>
        <v>#DIV/0!</v>
      </c>
      <c r="AG13" s="20"/>
      <c r="AH13" s="20"/>
      <c r="AI13" s="20" t="e">
        <v>#DIV/0!</v>
      </c>
      <c r="AJ13" s="21">
        <v>14783.1</v>
      </c>
      <c r="AK13" s="20">
        <v>1045.7</v>
      </c>
      <c r="AL13" s="20">
        <f t="shared" si="13"/>
        <v>7.073617847406837</v>
      </c>
      <c r="AM13" s="21">
        <v>1632.9</v>
      </c>
      <c r="AN13" s="20">
        <v>680.4</v>
      </c>
      <c r="AO13" s="20">
        <f t="shared" si="14"/>
        <v>41.668197685100125</v>
      </c>
      <c r="AP13" s="21"/>
      <c r="AQ13" s="20"/>
      <c r="AR13" s="20" t="e">
        <f t="shared" si="15"/>
        <v>#DIV/0!</v>
      </c>
      <c r="AS13" s="23">
        <v>17436.9</v>
      </c>
      <c r="AT13" s="23">
        <v>1294.7</v>
      </c>
      <c r="AU13" s="23">
        <f t="shared" si="16"/>
        <v>7.425058353262334</v>
      </c>
      <c r="AV13" s="25">
        <v>1097.2</v>
      </c>
      <c r="AW13" s="23">
        <v>377.2</v>
      </c>
      <c r="AX13" s="23">
        <f t="shared" si="17"/>
        <v>34.37841779074006</v>
      </c>
      <c r="AY13" s="25">
        <v>1095.2</v>
      </c>
      <c r="AZ13" s="23">
        <v>377.2</v>
      </c>
      <c r="BA13" s="23">
        <f t="shared" si="3"/>
        <v>34.44119795471147</v>
      </c>
      <c r="BB13" s="23">
        <v>7294.1</v>
      </c>
      <c r="BC13" s="23">
        <v>446.5</v>
      </c>
      <c r="BD13" s="23">
        <f t="shared" si="18"/>
        <v>6.1213857775462355</v>
      </c>
      <c r="BE13" s="24">
        <v>8129.4</v>
      </c>
      <c r="BF13" s="23">
        <v>102.1</v>
      </c>
      <c r="BG13" s="23">
        <f t="shared" si="19"/>
        <v>1.25593524737373</v>
      </c>
      <c r="BH13" s="24">
        <v>820.8</v>
      </c>
      <c r="BI13" s="23">
        <v>337.6</v>
      </c>
      <c r="BJ13" s="23">
        <f t="shared" si="20"/>
        <v>41.13060428849903</v>
      </c>
      <c r="BK13" s="23">
        <f t="shared" si="4"/>
        <v>-745</v>
      </c>
      <c r="BL13" s="23">
        <f t="shared" si="5"/>
        <v>2141.7</v>
      </c>
      <c r="BM13" s="23">
        <f>BL13/BK13*100</f>
        <v>-287.4765100671141</v>
      </c>
      <c r="BN13" s="8"/>
      <c r="BO13" s="9"/>
    </row>
    <row r="14" spans="1:67" ht="15">
      <c r="A14" s="7">
        <v>5</v>
      </c>
      <c r="B14" s="6" t="s">
        <v>34</v>
      </c>
      <c r="C14" s="19">
        <f t="shared" si="0"/>
        <v>39798.700000000004</v>
      </c>
      <c r="D14" s="20">
        <f t="shared" si="1"/>
        <v>10259.1</v>
      </c>
      <c r="E14" s="20">
        <f t="shared" si="6"/>
        <v>25.77747514366047</v>
      </c>
      <c r="F14" s="21">
        <v>5149.3</v>
      </c>
      <c r="G14" s="20">
        <v>1646.6</v>
      </c>
      <c r="H14" s="20">
        <f t="shared" si="7"/>
        <v>31.977161944341947</v>
      </c>
      <c r="I14" s="21">
        <v>1500</v>
      </c>
      <c r="J14" s="20">
        <v>471.4</v>
      </c>
      <c r="K14" s="20">
        <f t="shared" si="2"/>
        <v>31.426666666666662</v>
      </c>
      <c r="L14" s="27">
        <v>1</v>
      </c>
      <c r="M14" s="20">
        <v>8.1</v>
      </c>
      <c r="N14" s="20">
        <f t="shared" si="8"/>
        <v>810</v>
      </c>
      <c r="O14" s="27">
        <v>725</v>
      </c>
      <c r="P14" s="20">
        <v>175.9</v>
      </c>
      <c r="Q14" s="20">
        <f t="shared" si="9"/>
        <v>24.26206896551724</v>
      </c>
      <c r="R14" s="27">
        <v>1250</v>
      </c>
      <c r="S14" s="20">
        <v>145.5</v>
      </c>
      <c r="T14" s="20">
        <f t="shared" si="22"/>
        <v>11.64</v>
      </c>
      <c r="U14" s="20"/>
      <c r="V14" s="20"/>
      <c r="W14" s="20" t="e">
        <f t="shared" si="10"/>
        <v>#DIV/0!</v>
      </c>
      <c r="X14" s="27">
        <v>372</v>
      </c>
      <c r="Y14" s="20">
        <v>46.6</v>
      </c>
      <c r="Z14" s="20">
        <f t="shared" si="11"/>
        <v>12.526881720430108</v>
      </c>
      <c r="AA14" s="27">
        <v>27.1</v>
      </c>
      <c r="AB14" s="20"/>
      <c r="AC14" s="20">
        <f t="shared" si="23"/>
        <v>0</v>
      </c>
      <c r="AD14" s="20"/>
      <c r="AE14" s="20"/>
      <c r="AF14" s="20" t="e">
        <f t="shared" si="12"/>
        <v>#DIV/0!</v>
      </c>
      <c r="AG14" s="20"/>
      <c r="AH14" s="20"/>
      <c r="AI14" s="20" t="e">
        <v>#DIV/0!</v>
      </c>
      <c r="AJ14" s="21">
        <v>34649.4</v>
      </c>
      <c r="AK14" s="20">
        <v>8612.5</v>
      </c>
      <c r="AL14" s="20">
        <f t="shared" si="13"/>
        <v>24.85613026488193</v>
      </c>
      <c r="AM14" s="21">
        <v>5872.4</v>
      </c>
      <c r="AN14" s="20">
        <v>2446.8</v>
      </c>
      <c r="AO14" s="20">
        <f t="shared" si="14"/>
        <v>41.666099039574966</v>
      </c>
      <c r="AP14" s="21"/>
      <c r="AQ14" s="20"/>
      <c r="AR14" s="20" t="e">
        <f t="shared" si="15"/>
        <v>#DIV/0!</v>
      </c>
      <c r="AS14" s="23">
        <v>41700.6</v>
      </c>
      <c r="AT14" s="23">
        <v>5530.7</v>
      </c>
      <c r="AU14" s="23">
        <f t="shared" si="16"/>
        <v>13.262878711577292</v>
      </c>
      <c r="AV14" s="25">
        <v>2321.2</v>
      </c>
      <c r="AW14" s="23">
        <v>844</v>
      </c>
      <c r="AX14" s="23">
        <f t="shared" si="17"/>
        <v>36.360503188006206</v>
      </c>
      <c r="AY14" s="24">
        <v>2271.2</v>
      </c>
      <c r="AZ14" s="23">
        <v>844</v>
      </c>
      <c r="BA14" s="23">
        <f t="shared" si="3"/>
        <v>37.16097217330046</v>
      </c>
      <c r="BB14" s="23">
        <v>8728.4</v>
      </c>
      <c r="BC14" s="23">
        <v>1127.6</v>
      </c>
      <c r="BD14" s="23">
        <f t="shared" si="18"/>
        <v>12.918747995050639</v>
      </c>
      <c r="BE14" s="24">
        <v>29094.1</v>
      </c>
      <c r="BF14" s="23">
        <v>3032.3</v>
      </c>
      <c r="BG14" s="23">
        <f t="shared" si="19"/>
        <v>10.422388044311392</v>
      </c>
      <c r="BH14" s="24">
        <v>1299.2</v>
      </c>
      <c r="BI14" s="23">
        <v>473.7</v>
      </c>
      <c r="BJ14" s="23">
        <f t="shared" si="20"/>
        <v>36.46089901477833</v>
      </c>
      <c r="BK14" s="23">
        <f t="shared" si="4"/>
        <v>-1901.8999999999942</v>
      </c>
      <c r="BL14" s="23">
        <f t="shared" si="5"/>
        <v>4728.400000000001</v>
      </c>
      <c r="BM14" s="23">
        <f t="shared" si="21"/>
        <v>-248.61454335138626</v>
      </c>
      <c r="BN14" s="8"/>
      <c r="BO14" s="9"/>
    </row>
    <row r="15" spans="1:67" ht="15">
      <c r="A15" s="7">
        <v>6</v>
      </c>
      <c r="B15" s="6" t="s">
        <v>35</v>
      </c>
      <c r="C15" s="19">
        <f t="shared" si="0"/>
        <v>7204.3</v>
      </c>
      <c r="D15" s="20">
        <f t="shared" si="1"/>
        <v>1721.7</v>
      </c>
      <c r="E15" s="20">
        <f t="shared" si="6"/>
        <v>23.898227447496634</v>
      </c>
      <c r="F15" s="21">
        <v>1763.2</v>
      </c>
      <c r="G15" s="20">
        <v>632</v>
      </c>
      <c r="H15" s="20">
        <f t="shared" si="7"/>
        <v>35.84392014519056</v>
      </c>
      <c r="I15" s="21">
        <v>42</v>
      </c>
      <c r="J15" s="20">
        <v>12.3</v>
      </c>
      <c r="K15" s="20">
        <f t="shared" si="2"/>
        <v>29.28571428571429</v>
      </c>
      <c r="L15" s="27">
        <v>4</v>
      </c>
      <c r="M15" s="20"/>
      <c r="N15" s="20">
        <f t="shared" si="8"/>
        <v>0</v>
      </c>
      <c r="O15" s="27">
        <v>90</v>
      </c>
      <c r="P15" s="20">
        <v>0.8</v>
      </c>
      <c r="Q15" s="20">
        <f t="shared" si="9"/>
        <v>0.8888888888888888</v>
      </c>
      <c r="R15" s="27">
        <v>495</v>
      </c>
      <c r="S15" s="20">
        <v>15.3</v>
      </c>
      <c r="T15" s="20">
        <f t="shared" si="22"/>
        <v>3.090909090909091</v>
      </c>
      <c r="U15" s="20"/>
      <c r="V15" s="20"/>
      <c r="W15" s="20" t="e">
        <f t="shared" si="10"/>
        <v>#DIV/0!</v>
      </c>
      <c r="X15" s="27">
        <v>317.6</v>
      </c>
      <c r="Y15" s="20">
        <v>125.5</v>
      </c>
      <c r="Z15" s="20">
        <f t="shared" si="11"/>
        <v>39.515113350125944</v>
      </c>
      <c r="AA15" s="27"/>
      <c r="AB15" s="29">
        <v>21.6</v>
      </c>
      <c r="AC15" s="20" t="e">
        <f t="shared" si="23"/>
        <v>#DIV/0!</v>
      </c>
      <c r="AD15" s="20"/>
      <c r="AE15" s="20"/>
      <c r="AF15" s="20" t="e">
        <f t="shared" si="12"/>
        <v>#DIV/0!</v>
      </c>
      <c r="AG15" s="20"/>
      <c r="AH15" s="20"/>
      <c r="AI15" s="20" t="e">
        <v>#DIV/0!</v>
      </c>
      <c r="AJ15" s="21">
        <v>5441.1</v>
      </c>
      <c r="AK15" s="20">
        <v>1089.7</v>
      </c>
      <c r="AL15" s="20">
        <f t="shared" si="13"/>
        <v>20.02720038227564</v>
      </c>
      <c r="AM15" s="21">
        <v>1795.6</v>
      </c>
      <c r="AN15" s="20">
        <v>748.2</v>
      </c>
      <c r="AO15" s="20">
        <f t="shared" si="14"/>
        <v>41.668523056359994</v>
      </c>
      <c r="AP15" s="21"/>
      <c r="AQ15" s="20"/>
      <c r="AR15" s="20" t="e">
        <f t="shared" si="15"/>
        <v>#DIV/0!</v>
      </c>
      <c r="AS15" s="23">
        <v>7662.1</v>
      </c>
      <c r="AT15" s="23">
        <v>1433</v>
      </c>
      <c r="AU15" s="23">
        <f t="shared" si="16"/>
        <v>18.70244449954973</v>
      </c>
      <c r="AV15" s="25">
        <v>1396.5</v>
      </c>
      <c r="AW15" s="23">
        <v>440.2</v>
      </c>
      <c r="AX15" s="23">
        <f t="shared" si="17"/>
        <v>31.521661296097385</v>
      </c>
      <c r="AY15" s="24">
        <v>1394.5</v>
      </c>
      <c r="AZ15" s="23">
        <v>440.2</v>
      </c>
      <c r="BA15" s="23">
        <f t="shared" si="3"/>
        <v>31.566869845822875</v>
      </c>
      <c r="BB15" s="23">
        <v>4817</v>
      </c>
      <c r="BC15" s="23">
        <v>428</v>
      </c>
      <c r="BD15" s="23">
        <f t="shared" si="18"/>
        <v>8.885198256176043</v>
      </c>
      <c r="BE15" s="24">
        <v>449.1</v>
      </c>
      <c r="BF15" s="23">
        <v>207.1</v>
      </c>
      <c r="BG15" s="23">
        <f t="shared" si="19"/>
        <v>46.11445112447116</v>
      </c>
      <c r="BH15" s="24">
        <v>884.2</v>
      </c>
      <c r="BI15" s="23">
        <v>303.5</v>
      </c>
      <c r="BJ15" s="23">
        <f t="shared" si="20"/>
        <v>34.3248133906356</v>
      </c>
      <c r="BK15" s="23">
        <f t="shared" si="4"/>
        <v>-457.8000000000002</v>
      </c>
      <c r="BL15" s="23">
        <f t="shared" si="5"/>
        <v>288.70000000000005</v>
      </c>
      <c r="BM15" s="23">
        <f t="shared" si="21"/>
        <v>-63.062472695500205</v>
      </c>
      <c r="BN15" s="8"/>
      <c r="BO15" s="9"/>
    </row>
    <row r="16" spans="1:67" ht="15">
      <c r="A16" s="7">
        <v>7</v>
      </c>
      <c r="B16" s="6" t="s">
        <v>36</v>
      </c>
      <c r="C16" s="19">
        <f t="shared" si="0"/>
        <v>6249.5</v>
      </c>
      <c r="D16" s="20">
        <f t="shared" si="1"/>
        <v>2270.9</v>
      </c>
      <c r="E16" s="20">
        <f t="shared" si="6"/>
        <v>36.337306984558765</v>
      </c>
      <c r="F16" s="21">
        <v>1300.4</v>
      </c>
      <c r="G16" s="20">
        <v>764.9</v>
      </c>
      <c r="H16" s="20">
        <f t="shared" si="7"/>
        <v>58.82036296524146</v>
      </c>
      <c r="I16" s="21">
        <v>27</v>
      </c>
      <c r="J16" s="20">
        <v>7.6</v>
      </c>
      <c r="K16" s="20">
        <f t="shared" si="2"/>
        <v>28.148148148148145</v>
      </c>
      <c r="L16" s="27"/>
      <c r="M16" s="20"/>
      <c r="N16" s="20" t="e">
        <f t="shared" si="8"/>
        <v>#DIV/0!</v>
      </c>
      <c r="O16" s="27">
        <v>46</v>
      </c>
      <c r="P16" s="20">
        <v>-44</v>
      </c>
      <c r="Q16" s="20">
        <f t="shared" si="9"/>
        <v>-95.65217391304348</v>
      </c>
      <c r="R16" s="27">
        <v>339.5</v>
      </c>
      <c r="S16" s="20">
        <v>13.9</v>
      </c>
      <c r="T16" s="20">
        <f t="shared" si="22"/>
        <v>4.0942562592047125</v>
      </c>
      <c r="U16" s="20"/>
      <c r="V16" s="20"/>
      <c r="W16" s="20" t="e">
        <f t="shared" si="10"/>
        <v>#DIV/0!</v>
      </c>
      <c r="X16" s="27">
        <v>143</v>
      </c>
      <c r="Y16" s="20">
        <v>31.1</v>
      </c>
      <c r="Z16" s="20">
        <f t="shared" si="11"/>
        <v>21.74825174825175</v>
      </c>
      <c r="AA16" s="27">
        <v>68.4</v>
      </c>
      <c r="AB16" s="20"/>
      <c r="AC16" s="20">
        <f t="shared" si="23"/>
        <v>0</v>
      </c>
      <c r="AD16" s="20"/>
      <c r="AE16" s="20"/>
      <c r="AF16" s="20" t="e">
        <f t="shared" si="12"/>
        <v>#DIV/0!</v>
      </c>
      <c r="AG16" s="20"/>
      <c r="AH16" s="20"/>
      <c r="AI16" s="20" t="e">
        <v>#DIV/0!</v>
      </c>
      <c r="AJ16" s="21">
        <v>4949.1</v>
      </c>
      <c r="AK16" s="20">
        <v>1506</v>
      </c>
      <c r="AL16" s="20">
        <f t="shared" si="13"/>
        <v>30.429775110626174</v>
      </c>
      <c r="AM16" s="21">
        <v>1448</v>
      </c>
      <c r="AN16" s="20">
        <v>603.3</v>
      </c>
      <c r="AO16" s="20">
        <f t="shared" si="14"/>
        <v>41.664364640883974</v>
      </c>
      <c r="AP16" s="21"/>
      <c r="AQ16" s="20"/>
      <c r="AR16" s="20" t="e">
        <f t="shared" si="15"/>
        <v>#DIV/0!</v>
      </c>
      <c r="AS16" s="23">
        <v>6681.9</v>
      </c>
      <c r="AT16" s="23">
        <v>1822.3</v>
      </c>
      <c r="AU16" s="23">
        <f t="shared" si="16"/>
        <v>27.27218306170401</v>
      </c>
      <c r="AV16" s="25">
        <v>1334.6</v>
      </c>
      <c r="AW16" s="23">
        <v>405.9</v>
      </c>
      <c r="AX16" s="23">
        <f t="shared" si="17"/>
        <v>30.413607073280385</v>
      </c>
      <c r="AY16" s="24">
        <v>1332.6</v>
      </c>
      <c r="AZ16" s="23">
        <v>405.9</v>
      </c>
      <c r="BA16" s="23">
        <f t="shared" si="3"/>
        <v>30.459252588923906</v>
      </c>
      <c r="BB16" s="23">
        <v>3294.3</v>
      </c>
      <c r="BC16" s="23">
        <v>441.8</v>
      </c>
      <c r="BD16" s="23">
        <f t="shared" si="18"/>
        <v>13.411043317244939</v>
      </c>
      <c r="BE16" s="24">
        <v>1298.4</v>
      </c>
      <c r="BF16" s="23">
        <v>651</v>
      </c>
      <c r="BG16" s="23">
        <f t="shared" si="19"/>
        <v>50.138632162661736</v>
      </c>
      <c r="BH16" s="24">
        <v>639.3</v>
      </c>
      <c r="BI16" s="23">
        <v>296.5</v>
      </c>
      <c r="BJ16" s="23">
        <f t="shared" si="20"/>
        <v>46.37885186923197</v>
      </c>
      <c r="BK16" s="23">
        <f t="shared" si="4"/>
        <v>-432.39999999999964</v>
      </c>
      <c r="BL16" s="23">
        <f t="shared" si="5"/>
        <v>448.60000000000014</v>
      </c>
      <c r="BM16" s="23">
        <f t="shared" si="21"/>
        <v>-103.74653098982436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0"/>
        <v>13321.400000000001</v>
      </c>
      <c r="D17" s="20">
        <f t="shared" si="1"/>
        <v>1990</v>
      </c>
      <c r="E17" s="20">
        <f t="shared" si="6"/>
        <v>14.9383698410077</v>
      </c>
      <c r="F17" s="21">
        <v>1278.2</v>
      </c>
      <c r="G17" s="20">
        <v>1007.1</v>
      </c>
      <c r="H17" s="20">
        <f t="shared" si="7"/>
        <v>78.79048662181192</v>
      </c>
      <c r="I17" s="21">
        <v>70</v>
      </c>
      <c r="J17" s="20">
        <v>21</v>
      </c>
      <c r="K17" s="20">
        <f t="shared" si="2"/>
        <v>30</v>
      </c>
      <c r="L17" s="27"/>
      <c r="M17" s="20"/>
      <c r="N17" s="20" t="e">
        <f t="shared" si="8"/>
        <v>#DIV/0!</v>
      </c>
      <c r="O17" s="27">
        <v>131</v>
      </c>
      <c r="P17" s="20">
        <v>0.8</v>
      </c>
      <c r="Q17" s="20">
        <f t="shared" si="9"/>
        <v>0.6106870229007634</v>
      </c>
      <c r="R17" s="27">
        <v>355</v>
      </c>
      <c r="S17" s="20">
        <v>16.3</v>
      </c>
      <c r="T17" s="20">
        <f t="shared" si="22"/>
        <v>4.591549295774648</v>
      </c>
      <c r="U17" s="20"/>
      <c r="V17" s="20"/>
      <c r="W17" s="20" t="e">
        <f t="shared" si="10"/>
        <v>#DIV/0!</v>
      </c>
      <c r="X17" s="27">
        <v>67</v>
      </c>
      <c r="Y17" s="20"/>
      <c r="Z17" s="20">
        <f t="shared" si="11"/>
        <v>0</v>
      </c>
      <c r="AA17" s="27">
        <v>43.8</v>
      </c>
      <c r="AB17" s="20">
        <v>9.9</v>
      </c>
      <c r="AC17" s="20">
        <f t="shared" si="23"/>
        <v>22.602739726027398</v>
      </c>
      <c r="AD17" s="20"/>
      <c r="AE17" s="20"/>
      <c r="AF17" s="20" t="e">
        <f t="shared" si="12"/>
        <v>#DIV/0!</v>
      </c>
      <c r="AG17" s="20"/>
      <c r="AH17" s="20"/>
      <c r="AI17" s="20" t="e">
        <v>#DIV/0!</v>
      </c>
      <c r="AJ17" s="21">
        <v>12043.2</v>
      </c>
      <c r="AK17" s="20">
        <v>982.9</v>
      </c>
      <c r="AL17" s="20">
        <f t="shared" si="13"/>
        <v>8.161452105752623</v>
      </c>
      <c r="AM17" s="21">
        <v>1476.3</v>
      </c>
      <c r="AN17" s="20">
        <v>615.1</v>
      </c>
      <c r="AO17" s="20">
        <f t="shared" si="14"/>
        <v>41.66497324392061</v>
      </c>
      <c r="AP17" s="21"/>
      <c r="AQ17" s="20"/>
      <c r="AR17" s="20" t="e">
        <f t="shared" si="15"/>
        <v>#DIV/0!</v>
      </c>
      <c r="AS17" s="23">
        <v>15979.9</v>
      </c>
      <c r="AT17" s="23">
        <v>1376.2</v>
      </c>
      <c r="AU17" s="23">
        <f t="shared" si="16"/>
        <v>8.61206891157016</v>
      </c>
      <c r="AV17" s="25">
        <v>1178.6</v>
      </c>
      <c r="AW17" s="23">
        <v>300.5</v>
      </c>
      <c r="AX17" s="23">
        <f t="shared" si="17"/>
        <v>25.49635160359749</v>
      </c>
      <c r="AY17" s="24">
        <v>1176.6</v>
      </c>
      <c r="AZ17" s="23">
        <v>300.5</v>
      </c>
      <c r="BA17" s="23">
        <f t="shared" si="3"/>
        <v>25.53969063403026</v>
      </c>
      <c r="BB17" s="23">
        <v>3724.1</v>
      </c>
      <c r="BC17" s="23">
        <v>359.6</v>
      </c>
      <c r="BD17" s="23">
        <f t="shared" si="18"/>
        <v>9.656024274321313</v>
      </c>
      <c r="BE17" s="24">
        <v>10160.7</v>
      </c>
      <c r="BF17" s="23">
        <v>386.1</v>
      </c>
      <c r="BG17" s="23">
        <f t="shared" si="19"/>
        <v>3.7999350438454047</v>
      </c>
      <c r="BH17" s="24">
        <v>801.2</v>
      </c>
      <c r="BI17" s="23">
        <v>295.5</v>
      </c>
      <c r="BJ17" s="23">
        <f t="shared" si="20"/>
        <v>36.882176734897655</v>
      </c>
      <c r="BK17" s="23">
        <f t="shared" si="4"/>
        <v>-2658.499999999998</v>
      </c>
      <c r="BL17" s="23">
        <f t="shared" si="5"/>
        <v>613.8</v>
      </c>
      <c r="BM17" s="23">
        <f t="shared" si="21"/>
        <v>-23.08820763588491</v>
      </c>
      <c r="BN17" s="8"/>
      <c r="BO17" s="9"/>
    </row>
    <row r="18" spans="1:67" ht="15">
      <c r="A18" s="7">
        <v>9</v>
      </c>
      <c r="B18" s="6" t="s">
        <v>38</v>
      </c>
      <c r="C18" s="19">
        <f t="shared" si="0"/>
        <v>10922.1</v>
      </c>
      <c r="D18" s="20">
        <f t="shared" si="1"/>
        <v>2810.8999999999996</v>
      </c>
      <c r="E18" s="20">
        <f t="shared" si="6"/>
        <v>25.735893280596216</v>
      </c>
      <c r="F18" s="21">
        <v>1702.4</v>
      </c>
      <c r="G18" s="20">
        <v>829.8</v>
      </c>
      <c r="H18" s="20">
        <f t="shared" si="7"/>
        <v>48.742951127819545</v>
      </c>
      <c r="I18" s="21">
        <v>38</v>
      </c>
      <c r="J18" s="20">
        <v>12.6</v>
      </c>
      <c r="K18" s="20">
        <f t="shared" si="2"/>
        <v>33.1578947368421</v>
      </c>
      <c r="L18" s="27">
        <v>6</v>
      </c>
      <c r="M18" s="20">
        <v>12.7</v>
      </c>
      <c r="N18" s="20">
        <f t="shared" si="8"/>
        <v>211.66666666666666</v>
      </c>
      <c r="O18" s="27">
        <v>118</v>
      </c>
      <c r="P18" s="20">
        <v>-1.3</v>
      </c>
      <c r="Q18" s="20">
        <f t="shared" si="9"/>
        <v>-1.1016949152542372</v>
      </c>
      <c r="R18" s="27">
        <v>391</v>
      </c>
      <c r="S18" s="20">
        <v>14</v>
      </c>
      <c r="T18" s="20">
        <f t="shared" si="22"/>
        <v>3.580562659846547</v>
      </c>
      <c r="U18" s="20"/>
      <c r="V18" s="20"/>
      <c r="W18" s="20" t="e">
        <f t="shared" si="10"/>
        <v>#DIV/0!</v>
      </c>
      <c r="X18" s="27">
        <v>350</v>
      </c>
      <c r="Y18" s="20">
        <v>452.6</v>
      </c>
      <c r="Z18" s="20">
        <f t="shared" si="11"/>
        <v>129.31428571428572</v>
      </c>
      <c r="AA18" s="27">
        <v>96.4</v>
      </c>
      <c r="AB18" s="20">
        <v>13</v>
      </c>
      <c r="AC18" s="20">
        <f t="shared" si="23"/>
        <v>13.485477178423237</v>
      </c>
      <c r="AD18" s="20"/>
      <c r="AE18" s="20"/>
      <c r="AF18" s="20" t="e">
        <f t="shared" si="12"/>
        <v>#DIV/0!</v>
      </c>
      <c r="AG18" s="20"/>
      <c r="AH18" s="20"/>
      <c r="AI18" s="20" t="e">
        <v>#DIV/0!</v>
      </c>
      <c r="AJ18" s="21">
        <v>9219.7</v>
      </c>
      <c r="AK18" s="20">
        <v>1981.1</v>
      </c>
      <c r="AL18" s="20">
        <f t="shared" si="13"/>
        <v>21.487683981040597</v>
      </c>
      <c r="AM18" s="21">
        <v>2139.7</v>
      </c>
      <c r="AN18" s="20">
        <v>891.5</v>
      </c>
      <c r="AO18" s="20">
        <f t="shared" si="14"/>
        <v>41.66471935318036</v>
      </c>
      <c r="AP18" s="21"/>
      <c r="AQ18" s="20"/>
      <c r="AR18" s="20" t="e">
        <f t="shared" si="15"/>
        <v>#DIV/0!</v>
      </c>
      <c r="AS18" s="23">
        <v>11337.4</v>
      </c>
      <c r="AT18" s="23">
        <v>2150.7</v>
      </c>
      <c r="AU18" s="23">
        <f t="shared" si="16"/>
        <v>18.96995783865789</v>
      </c>
      <c r="AV18" s="25">
        <v>1408.5</v>
      </c>
      <c r="AW18" s="23">
        <v>471.1</v>
      </c>
      <c r="AX18" s="23">
        <f t="shared" si="17"/>
        <v>33.446929357472484</v>
      </c>
      <c r="AY18" s="24">
        <v>1406.5</v>
      </c>
      <c r="AZ18" s="23">
        <v>471.1</v>
      </c>
      <c r="BA18" s="23">
        <f t="shared" si="3"/>
        <v>33.49448986846783</v>
      </c>
      <c r="BB18" s="23">
        <v>6916.5</v>
      </c>
      <c r="BC18" s="23">
        <v>1087.9</v>
      </c>
      <c r="BD18" s="23">
        <f t="shared" si="18"/>
        <v>15.729053712137645</v>
      </c>
      <c r="BE18" s="24">
        <v>1835.9</v>
      </c>
      <c r="BF18" s="23">
        <v>188.4</v>
      </c>
      <c r="BG18" s="23">
        <f t="shared" si="19"/>
        <v>10.261996840786534</v>
      </c>
      <c r="BH18" s="24">
        <v>949.7</v>
      </c>
      <c r="BI18" s="23">
        <v>336.2</v>
      </c>
      <c r="BJ18" s="23">
        <f t="shared" si="20"/>
        <v>35.40065283773823</v>
      </c>
      <c r="BK18" s="23">
        <f t="shared" si="4"/>
        <v>-415.2999999999993</v>
      </c>
      <c r="BL18" s="23">
        <f t="shared" si="5"/>
        <v>660.1999999999998</v>
      </c>
      <c r="BM18" s="23">
        <f t="shared" si="21"/>
        <v>-158.9694196966051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0"/>
        <v>6924.2</v>
      </c>
      <c r="D19" s="20">
        <f t="shared" si="1"/>
        <v>1044.1</v>
      </c>
      <c r="E19" s="20">
        <f t="shared" si="6"/>
        <v>15.078998295832008</v>
      </c>
      <c r="F19" s="21">
        <v>756.2</v>
      </c>
      <c r="G19" s="20">
        <v>280.6</v>
      </c>
      <c r="H19" s="20">
        <f t="shared" si="7"/>
        <v>37.10658555937583</v>
      </c>
      <c r="I19" s="21">
        <v>8</v>
      </c>
      <c r="J19" s="20">
        <v>3.4</v>
      </c>
      <c r="K19" s="20">
        <f t="shared" si="2"/>
        <v>42.5</v>
      </c>
      <c r="L19" s="27">
        <v>5</v>
      </c>
      <c r="M19" s="20">
        <v>6.1</v>
      </c>
      <c r="N19" s="20">
        <f t="shared" si="8"/>
        <v>122</v>
      </c>
      <c r="O19" s="27">
        <v>40</v>
      </c>
      <c r="P19" s="20">
        <v>1.4</v>
      </c>
      <c r="Q19" s="20">
        <f t="shared" si="9"/>
        <v>3.4999999999999996</v>
      </c>
      <c r="R19" s="27">
        <v>142</v>
      </c>
      <c r="S19" s="20">
        <v>9.3</v>
      </c>
      <c r="T19" s="20">
        <f t="shared" si="22"/>
        <v>6.549295774647888</v>
      </c>
      <c r="U19" s="20"/>
      <c r="V19" s="20"/>
      <c r="W19" s="20" t="e">
        <f t="shared" si="10"/>
        <v>#DIV/0!</v>
      </c>
      <c r="X19" s="27">
        <v>230</v>
      </c>
      <c r="Y19" s="20">
        <v>88.1</v>
      </c>
      <c r="Z19" s="20">
        <f t="shared" si="11"/>
        <v>38.30434782608695</v>
      </c>
      <c r="AA19" s="27">
        <v>16.9</v>
      </c>
      <c r="AB19" s="20">
        <v>3.6</v>
      </c>
      <c r="AC19" s="20">
        <f t="shared" si="23"/>
        <v>21.301775147928996</v>
      </c>
      <c r="AD19" s="20"/>
      <c r="AE19" s="20"/>
      <c r="AF19" s="20" t="e">
        <f t="shared" si="12"/>
        <v>#DIV/0!</v>
      </c>
      <c r="AG19" s="20"/>
      <c r="AH19" s="20"/>
      <c r="AI19" s="20" t="e">
        <v>#DIV/0!</v>
      </c>
      <c r="AJ19" s="21">
        <v>6168</v>
      </c>
      <c r="AK19" s="20">
        <v>763.5</v>
      </c>
      <c r="AL19" s="20">
        <f t="shared" si="13"/>
        <v>12.3784046692607</v>
      </c>
      <c r="AM19" s="21">
        <v>882.7</v>
      </c>
      <c r="AN19" s="20">
        <v>367.8</v>
      </c>
      <c r="AO19" s="20">
        <f t="shared" si="14"/>
        <v>41.66761073977569</v>
      </c>
      <c r="AP19" s="21"/>
      <c r="AQ19" s="20"/>
      <c r="AR19" s="20" t="e">
        <f t="shared" si="15"/>
        <v>#DIV/0!</v>
      </c>
      <c r="AS19" s="23">
        <v>8016.4</v>
      </c>
      <c r="AT19" s="23">
        <v>838.7</v>
      </c>
      <c r="AU19" s="23">
        <f t="shared" si="16"/>
        <v>10.462302280325334</v>
      </c>
      <c r="AV19" s="25">
        <v>962.1</v>
      </c>
      <c r="AW19" s="23">
        <v>361.1</v>
      </c>
      <c r="AX19" s="23">
        <f t="shared" si="17"/>
        <v>37.53248103107785</v>
      </c>
      <c r="AY19" s="24">
        <v>960.1</v>
      </c>
      <c r="AZ19" s="23">
        <v>361.1</v>
      </c>
      <c r="BA19" s="23">
        <f t="shared" si="3"/>
        <v>37.61066555567128</v>
      </c>
      <c r="BB19" s="23">
        <v>1611.6</v>
      </c>
      <c r="BC19" s="23">
        <v>173.8</v>
      </c>
      <c r="BD19" s="23">
        <f t="shared" si="18"/>
        <v>10.784313725490199</v>
      </c>
      <c r="BE19" s="24">
        <v>4866.5</v>
      </c>
      <c r="BF19" s="23">
        <v>38.6</v>
      </c>
      <c r="BG19" s="23">
        <f t="shared" si="19"/>
        <v>0.7931778485564576</v>
      </c>
      <c r="BH19" s="24">
        <v>460.8</v>
      </c>
      <c r="BI19" s="23">
        <v>234.4</v>
      </c>
      <c r="BJ19" s="23">
        <f t="shared" si="20"/>
        <v>50.86805555555556</v>
      </c>
      <c r="BK19" s="23">
        <f t="shared" si="4"/>
        <v>-1092.1999999999998</v>
      </c>
      <c r="BL19" s="23">
        <f t="shared" si="5"/>
        <v>205.39999999999986</v>
      </c>
      <c r="BM19" s="23">
        <f t="shared" si="21"/>
        <v>-18.806079472624052</v>
      </c>
      <c r="BN19" s="8"/>
      <c r="BO19" s="9"/>
    </row>
    <row r="20" spans="1:67" ht="14.25" customHeight="1">
      <c r="A20" s="53" t="s">
        <v>20</v>
      </c>
      <c r="B20" s="54"/>
      <c r="C20" s="19">
        <f>SUM(C10:C19)</f>
        <v>139673.90000000002</v>
      </c>
      <c r="D20" s="19">
        <f>SUM(D10:D19)</f>
        <v>33885.4</v>
      </c>
      <c r="E20" s="22">
        <f>D20/C20*100</f>
        <v>24.260366467894144</v>
      </c>
      <c r="F20" s="22">
        <f>SUM(F10:F19)</f>
        <v>18573.200000000004</v>
      </c>
      <c r="G20" s="22">
        <f>SUM(G10:G19)</f>
        <v>12503.8</v>
      </c>
      <c r="H20" s="22">
        <f>G20/F20*100</f>
        <v>67.32173238860291</v>
      </c>
      <c r="I20" s="22">
        <f>SUM(I10:I19)</f>
        <v>2061</v>
      </c>
      <c r="J20" s="22">
        <f>SUM(J10:J19)</f>
        <v>730.9</v>
      </c>
      <c r="K20" s="20">
        <f t="shared" si="2"/>
        <v>35.463367297428434</v>
      </c>
      <c r="L20" s="22">
        <f>SUM(L10:L19)</f>
        <v>40.5</v>
      </c>
      <c r="M20" s="22">
        <f>SUM(M10:M19)</f>
        <v>73.89999999999999</v>
      </c>
      <c r="N20" s="22">
        <f>M20/L20*100</f>
        <v>182.4691358024691</v>
      </c>
      <c r="O20" s="22">
        <f>SUM(O10:O19)</f>
        <v>1513</v>
      </c>
      <c r="P20" s="22">
        <f>SUM(P10:P19)</f>
        <v>163.3</v>
      </c>
      <c r="Q20" s="22">
        <f>P20/O20*100</f>
        <v>10.793126239259749</v>
      </c>
      <c r="R20" s="22">
        <f>SUM(R10:R19)</f>
        <v>4908.5</v>
      </c>
      <c r="S20" s="22">
        <f>SUM(S10:S19)</f>
        <v>298.90000000000003</v>
      </c>
      <c r="T20" s="22">
        <f>S20/R20*100</f>
        <v>6.089436691453601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X10+X11+X12+X13+X14+X15+X16++X17+X18+X19</f>
        <v>2082.6</v>
      </c>
      <c r="Y20" s="22">
        <f>SUM(Y10:Y19)</f>
        <v>931.5000000000001</v>
      </c>
      <c r="Z20" s="20">
        <f t="shared" si="11"/>
        <v>44.72774416594642</v>
      </c>
      <c r="AA20" s="22">
        <f>SUM(AA10:AA19)</f>
        <v>321.9</v>
      </c>
      <c r="AB20" s="22">
        <f>SUM(AB10:AB19)</f>
        <v>71.19999999999999</v>
      </c>
      <c r="AC20" s="20">
        <f t="shared" si="23"/>
        <v>22.11867039453246</v>
      </c>
      <c r="AD20" s="22">
        <f>SUM(AD10:AD19)</f>
        <v>0</v>
      </c>
      <c r="AE20" s="22">
        <f>SUM(AE10:AE19)</f>
        <v>0</v>
      </c>
      <c r="AF20" s="20" t="e">
        <f t="shared" si="12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121100.70000000001</v>
      </c>
      <c r="AK20" s="22">
        <f>SUM(AK10:AK19)</f>
        <v>21381.6</v>
      </c>
      <c r="AL20" s="22">
        <f>AK20/AJ20*100</f>
        <v>17.656049882453196</v>
      </c>
      <c r="AM20" s="22">
        <f>SUM(AM10:AM19)</f>
        <v>22048.8</v>
      </c>
      <c r="AN20" s="22">
        <f>SUM(AN10:AN19)</f>
        <v>9187</v>
      </c>
      <c r="AO20" s="22">
        <f>AN20/AM20*100</f>
        <v>41.66666666666667</v>
      </c>
      <c r="AP20" s="22">
        <f>SUM(AP10:AP19)</f>
        <v>0</v>
      </c>
      <c r="AQ20" s="22">
        <f>SUM(AQ10:AQ19)</f>
        <v>0</v>
      </c>
      <c r="AR20" s="22" t="e">
        <f>AQ20/AP20*100</f>
        <v>#DIV/0!</v>
      </c>
      <c r="AS20" s="26">
        <f>SUM(AS10:AS19)</f>
        <v>151719.9</v>
      </c>
      <c r="AT20" s="26">
        <f>SUM(AT10:AT19)</f>
        <v>20756</v>
      </c>
      <c r="AU20" s="26">
        <f>(AT20/AS20)*100</f>
        <v>13.680473029576213</v>
      </c>
      <c r="AV20" s="26">
        <f>SUM(AV10:AV19)</f>
        <v>14014.6</v>
      </c>
      <c r="AW20" s="26">
        <f>SUM(AW10:AW19)</f>
        <v>4527.700000000001</v>
      </c>
      <c r="AX20" s="26">
        <f>AW20/AV20*100</f>
        <v>32.30702267635181</v>
      </c>
      <c r="AY20" s="26">
        <f>SUM(AY10:AY19)</f>
        <v>13946.6</v>
      </c>
      <c r="AZ20" s="26">
        <f>SUM(AZ10:AZ19)</f>
        <v>4527.700000000001</v>
      </c>
      <c r="BA20" s="26">
        <f t="shared" si="3"/>
        <v>32.464543329557024</v>
      </c>
      <c r="BB20" s="26">
        <f>SUM(BB10:BB19)</f>
        <v>48238.100000000006</v>
      </c>
      <c r="BC20" s="26">
        <f>SUM(BC10:BC19)</f>
        <v>5078</v>
      </c>
      <c r="BD20" s="26">
        <f>BC20/BB20*100</f>
        <v>10.526948615306157</v>
      </c>
      <c r="BE20" s="26">
        <f>SUM(BE10:BE19)</f>
        <v>71744.99999999999</v>
      </c>
      <c r="BF20" s="26">
        <f>SUM(BF10:BF19)</f>
        <v>7120.100000000001</v>
      </c>
      <c r="BG20" s="26">
        <f>BF20/BE20*100</f>
        <v>9.924175900759638</v>
      </c>
      <c r="BH20" s="26">
        <f>SUM(BH10:BH19)</f>
        <v>15653.6</v>
      </c>
      <c r="BI20" s="26">
        <f>SUM(BI10:BI19)</f>
        <v>3414.7999999999997</v>
      </c>
      <c r="BJ20" s="26">
        <f>BI20/BH20*100</f>
        <v>21.814790208003267</v>
      </c>
      <c r="BK20" s="22">
        <f>C20-AS20</f>
        <v>-12045.99999999997</v>
      </c>
      <c r="BL20" s="26">
        <f>SUM(BL10:BL19)</f>
        <v>13129.4</v>
      </c>
      <c r="BM20" s="26">
        <f>BL20/BK20*100</f>
        <v>-108.99385688195278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11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2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#DIV/0!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BK4:BM7"/>
    <mergeCell ref="BE5:BG7"/>
    <mergeCell ref="AV4:BJ4"/>
    <mergeCell ref="AM6:AO7"/>
    <mergeCell ref="AP6:AR7"/>
    <mergeCell ref="BB5:BD7"/>
    <mergeCell ref="AM5:AR5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O6:Q7"/>
    <mergeCell ref="A20:B20"/>
    <mergeCell ref="AG6:AI7"/>
    <mergeCell ref="B4:B8"/>
    <mergeCell ref="A4:A8"/>
    <mergeCell ref="X6:Z7"/>
    <mergeCell ref="AA6:AC7"/>
    <mergeCell ref="AD6:AF7"/>
    <mergeCell ref="AJ5:AL7"/>
    <mergeCell ref="AS4:AU7"/>
    <mergeCell ref="AY5:BA5"/>
    <mergeCell ref="BH5:BJ7"/>
    <mergeCell ref="AV5:AX7"/>
    <mergeCell ref="AY6:BA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19" man="1"/>
    <brk id="37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Адм. Красночетайского района Лидия Индрякова</cp:lastModifiedBy>
  <cp:lastPrinted>2021-06-09T07:37:53Z</cp:lastPrinted>
  <dcterms:created xsi:type="dcterms:W3CDTF">2013-04-03T10:22:22Z</dcterms:created>
  <dcterms:modified xsi:type="dcterms:W3CDTF">2022-06-09T11:57:45Z</dcterms:modified>
  <cp:category/>
  <cp:version/>
  <cp:contentType/>
  <cp:contentStatus/>
</cp:coreProperties>
</file>