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<sst xmlns="http://schemas.openxmlformats.org/spreadsheetml/2006/main" count="167" uniqueCount="111">
  <si>
    <t>Роспись (за период)</t>
  </si>
  <si>
    <t>Роспись (годовая)</t>
  </si>
  <si>
    <t>Сумма (касс. расход)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</si>
  <si>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</si>
  <si>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</si>
  <si>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</si>
  <si>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</si>
  <si>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</si>
  <si>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</si>
  <si>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</si>
  <si>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</si>
  <si>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</si>
  <si>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</si>
  <si>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</si>
  <si>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</si>
  <si>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</si>
  <si>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</si>
  <si>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</si>
  <si>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</si>
  <si>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</si>
  <si>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</si>
  <si>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</si>
  <si>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</si>
  <si>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</si>
  <si>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</si>
  <si>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</si>
  <si>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</si>
  <si>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</si>
  <si>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</si>
  <si>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</si>
  <si>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</si>
  <si>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</si>
  <si>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</si>
  <si>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</si>
  <si>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</si>
  <si>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</si>
  <si>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</si>
  <si>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</si>
  <si>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</si>
  <si>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</si>
  <si>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</si>
  <si>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</si>
  <si>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</si>
  <si>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</si>
  <si>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</si>
  <si>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</si>
  <si>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Аксаринского сельского поселения</t>
  </si>
  <si>
    <t>Дорожное хозяйство (дорожные фонлы)</t>
  </si>
  <si>
    <t>0409</t>
  </si>
  <si>
    <t>251</t>
  </si>
  <si>
    <t>Перечисления другим бюджетам бюджетной системы Российской Федерации</t>
  </si>
  <si>
    <t>310</t>
  </si>
  <si>
    <t>Увеличение стоимости основных средств</t>
  </si>
  <si>
    <t>0113</t>
  </si>
  <si>
    <t>Другие общегосударственные вопросы</t>
  </si>
  <si>
    <t>Сельское хозяйство и рыболовство</t>
  </si>
  <si>
    <t>0405</t>
  </si>
  <si>
    <t>0501</t>
  </si>
  <si>
    <t>Жилищное хозяйство</t>
  </si>
  <si>
    <t>0804</t>
  </si>
  <si>
    <t>Другие вопросы в области культуры, кинематографии</t>
  </si>
  <si>
    <t>1101</t>
  </si>
  <si>
    <t>1100</t>
  </si>
  <si>
    <t>ФИЗИЧЕСКАЯ КУЛЬТУРА И СПОРТ</t>
  </si>
  <si>
    <t>Физическая культура</t>
  </si>
  <si>
    <t>ИТОГО</t>
  </si>
  <si>
    <t>0412</t>
  </si>
  <si>
    <t>Другие вопросы в области национальной экономики</t>
  </si>
  <si>
    <t>0502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</si>
  <si>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</si>
  <si>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</si>
  <si>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Транспортные услуги</t>
  </si>
  <si>
    <t>222</t>
  </si>
  <si>
    <t>0314</t>
  </si>
  <si>
    <t>291</t>
  </si>
  <si>
    <t>Налоги, пошлины и сборы</t>
  </si>
  <si>
    <t>343</t>
  </si>
  <si>
    <t>346</t>
  </si>
  <si>
    <t>352</t>
  </si>
  <si>
    <t>353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</si>
  <si>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</si>
  <si>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</si>
  <si>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</si>
  <si>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</si>
  <si>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И.С.Лебедева</t>
  </si>
  <si>
    <t>266</t>
  </si>
  <si>
    <t>Социальные пособия и компенсации персоналу в денежной форме</t>
  </si>
  <si>
    <t>344</t>
  </si>
  <si>
    <t>Увеличение стоимости строительных материалов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</si>
  <si>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</si>
  <si>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</si>
  <si>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</si>
  <si>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</si>
  <si>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349</t>
  </si>
  <si>
    <t>Увеличение стоимости прочих материальных запасов однократного применения</t>
  </si>
  <si>
    <t>297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</si>
  <si>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</si>
  <si>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</si>
  <si>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</si>
  <si>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</si>
  <si>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</si>
  <si>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Исп. Главный специалист-эксперт</t>
  </si>
  <si>
    <t>И.о. начальника финансового отдела</t>
  </si>
  <si>
    <t>Н.М.Яковлев</t>
  </si>
  <si>
    <t>227</t>
  </si>
  <si>
    <t>Страхование</t>
  </si>
  <si>
    <t>200</t>
  </si>
  <si>
    <t>Расходы</t>
  </si>
  <si>
    <t>228</t>
  </si>
  <si>
    <t>Услуги, работы для целей капитальных вложений</t>
  </si>
  <si>
    <t>Исполнение бюджета по расходам по состоянию на 01.04.2021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</si>
</sst>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shrinkToFit="1"/>
    </xf>
    <xf numFmtId="4" fontId="6" fillId="35" borderId="10" xfId="0" applyNumberFormat="1" applyFont="1" applyFill="1" applyBorder="1" applyAlignment="1">
      <alignment horizontal="right" shrinkToFit="1"/>
    </xf>
    <xf numFmtId="49" fontId="7" fillId="37" borderId="10" xfId="0" applyNumberFormat="1" applyFont="1" applyFill="1" applyBorder="1" applyAlignment="1">
      <alignment horizontal="left" wrapText="1"/>
    </xf>
    <xf numFmtId="49" fontId="7" fillId="37" borderId="10" xfId="0" applyNumberFormat="1" applyFont="1" applyFill="1" applyBorder="1" applyAlignment="1">
      <alignment horizontal="center" wrapText="1"/>
    </xf>
    <xf numFmtId="4" fontId="7" fillId="37" borderId="10" xfId="0" applyNumberFormat="1" applyFont="1" applyFill="1" applyBorder="1" applyAlignment="1">
      <alignment shrinkToFit="1"/>
    </xf>
    <xf numFmtId="172" fontId="4" fillId="0" borderId="1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shrinkToFit="1"/>
    </xf>
    <xf numFmtId="4" fontId="3" fillId="0" borderId="10" xfId="0" applyNumberFormat="1" applyFont="1" applyFill="1" applyBorder="1" applyAlignment="1">
      <alignment shrinkToFi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49" fontId="8" fillId="37" borderId="10" xfId="0" applyNumberFormat="1" applyFont="1" applyFill="1" applyBorder="1" applyAlignment="1">
      <alignment horizontal="center" wrapText="1"/>
    </xf>
    <xf numFmtId="4" fontId="8" fillId="37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5" fillId="38" borderId="10" xfId="0" applyNumberFormat="1" applyFont="1" applyFill="1" applyBorder="1" applyAlignment="1">
      <alignment horizontal="left" wrapText="1"/>
    </xf>
    <xf numFmtId="49" fontId="5" fillId="39" borderId="10" xfId="0" applyNumberFormat="1" applyFont="1" applyFill="1" applyBorder="1" applyAlignment="1">
      <alignment horizontal="left" wrapText="1"/>
    </xf>
    <xf numFmtId="49" fontId="3" fillId="39" borderId="10" xfId="0" applyNumberFormat="1" applyFont="1" applyFill="1" applyBorder="1" applyAlignment="1">
      <alignment horizontal="center" wrapText="1"/>
    </xf>
    <xf numFmtId="4" fontId="3" fillId="39" borderId="10" xfId="0" applyNumberFormat="1" applyFont="1" applyFill="1" applyBorder="1" applyAlignment="1">
      <alignment horizontal="right" shrinkToFit="1"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43">
      <selection activeCell="C49" sqref="C49"/>
    </sheetView>
  </sheetViews>
  <sheetFormatPr defaultColWidth="9.00390625" defaultRowHeight="12.75"/>
  <cols>
    <col min="1" max="1" width="49.1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2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4" t="s">
        <v>110</v>
      </c>
      <c r="B1" s="44"/>
      <c r="C1" s="44"/>
      <c r="D1" s="44"/>
      <c r="E1" s="44"/>
      <c r="F1" s="44"/>
    </row>
    <row r="2" spans="1:9" ht="15.75">
      <c r="A2" s="45" t="s">
        <v>46</v>
      </c>
      <c r="B2" s="45"/>
      <c r="C2" s="45"/>
      <c r="D2" s="45"/>
      <c r="E2" s="45"/>
      <c r="F2" s="45"/>
      <c r="G2" s="1"/>
      <c r="H2" s="1"/>
      <c r="I2" s="1"/>
    </row>
    <row r="3" spans="1:6" ht="12.75">
      <c r="A3" s="6"/>
      <c r="B3" s="6"/>
      <c r="C3" s="6"/>
      <c r="D3" s="6"/>
      <c r="E3" s="6"/>
      <c r="F3" s="6"/>
    </row>
    <row r="4" spans="1:8" ht="22.5">
      <c r="A4" s="7" t="s">
        <v>3</v>
      </c>
      <c r="B4" s="7" t="s">
        <v>4</v>
      </c>
      <c r="C4" s="7" t="s">
        <v>1</v>
      </c>
      <c r="D4" s="7" t="s">
        <v>0</v>
      </c>
      <c r="E4" s="7" t="s">
        <v>2</v>
      </c>
      <c r="F4" s="7" t="s">
        <v>45</v>
      </c>
      <c r="G4" s="3"/>
      <c r="H4" s="3"/>
    </row>
    <row r="5" spans="1:6" s="5" customFormat="1" ht="17.25" customHeight="1">
      <c r="A5" s="8" t="s">
        <v>10</v>
      </c>
      <c r="B5" s="9" t="s">
        <v>9</v>
      </c>
      <c r="C5" s="10">
        <f>C6+C22+C24+C20</f>
        <v>1131600</v>
      </c>
      <c r="D5" s="10">
        <f>D6+D22+D24+D20</f>
        <v>0</v>
      </c>
      <c r="E5" s="10">
        <f>E6+E22+E24+E20</f>
        <v>145385.46</v>
      </c>
      <c r="F5" s="11">
        <f aca="true" t="shared" si="0" ref="F5:F17">E5/C5*100</f>
        <v>12.847778366914103</v>
      </c>
    </row>
    <row r="6" spans="1:8" ht="34.5" customHeight="1">
      <c r="A6" s="12" t="s">
        <v>7</v>
      </c>
      <c r="B6" s="13" t="s">
        <v>6</v>
      </c>
      <c r="C6" s="14">
        <f>C7+C8+C9+C10+C11+C14+C15+C16+C17+C18+C19+C13+C12</f>
        <v>1126600</v>
      </c>
      <c r="D6" s="14">
        <f>D7+D8+D9+D10+D11+D14+D15+D16+D17+D18+D19+D13+D12</f>
        <v>0</v>
      </c>
      <c r="E6" s="14">
        <f>E7+E8+E9+E10+E11+E14+E15+E16+E17+E18+E19+E13+E12</f>
        <v>145385.46</v>
      </c>
      <c r="F6" s="11">
        <f t="shared" si="0"/>
        <v>12.904798508787502</v>
      </c>
      <c r="G6" s="2"/>
      <c r="H6" s="2"/>
    </row>
    <row r="7" spans="1:6" s="4" customFormat="1" ht="12.75">
      <c r="A7" s="15" t="s">
        <v>8</v>
      </c>
      <c r="B7" s="16" t="s">
        <v>5</v>
      </c>
      <c r="C7" s="17">
        <v>770704</v>
      </c>
      <c r="D7" s="17">
        <v>0</v>
      </c>
      <c r="E7" s="17">
        <v>110964.67</v>
      </c>
      <c r="F7" s="18">
        <f t="shared" si="0"/>
        <v>14.397832371442213</v>
      </c>
    </row>
    <row r="8" spans="1:6" s="4" customFormat="1" ht="12.75">
      <c r="A8" s="15" t="s">
        <v>12</v>
      </c>
      <c r="B8" s="16" t="s">
        <v>11</v>
      </c>
      <c r="C8" s="17">
        <v>234096</v>
      </c>
      <c r="D8" s="17">
        <v>0</v>
      </c>
      <c r="E8" s="17">
        <v>28467.94</v>
      </c>
      <c r="F8" s="18">
        <f t="shared" si="0"/>
        <v>12.160797279748477</v>
      </c>
    </row>
    <row r="9" spans="1:6" s="4" customFormat="1" ht="12.75">
      <c r="A9" s="15" t="s">
        <v>14</v>
      </c>
      <c r="B9" s="16" t="s">
        <v>13</v>
      </c>
      <c r="C9" s="17">
        <v>15200</v>
      </c>
      <c r="D9" s="17">
        <v>0</v>
      </c>
      <c r="E9" s="17">
        <v>3195.85</v>
      </c>
      <c r="F9" s="18">
        <f t="shared" si="0"/>
        <v>21.025328947368422</v>
      </c>
    </row>
    <row r="10" spans="1:6" s="4" customFormat="1" ht="12.75">
      <c r="A10" s="15" t="s">
        <v>16</v>
      </c>
      <c r="B10" s="16" t="s">
        <v>15</v>
      </c>
      <c r="C10" s="17">
        <v>5000</v>
      </c>
      <c r="D10" s="17">
        <v>0</v>
      </c>
      <c r="E10" s="17">
        <v>2000</v>
      </c>
      <c r="F10" s="18">
        <f t="shared" si="0"/>
        <v>40</v>
      </c>
    </row>
    <row r="11" spans="1:8" s="4" customFormat="1" ht="12.75">
      <c r="A11" s="15" t="s">
        <v>18</v>
      </c>
      <c r="B11" s="16" t="s">
        <v>17</v>
      </c>
      <c r="C11" s="17">
        <v>16100</v>
      </c>
      <c r="D11" s="17">
        <v>0</v>
      </c>
      <c r="E11" s="17">
        <v>550</v>
      </c>
      <c r="F11" s="18">
        <f t="shared" si="0"/>
        <v>3.4161490683229814</v>
      </c>
      <c r="H11" s="43"/>
    </row>
    <row r="12" spans="1:8" s="4" customFormat="1" ht="12.75">
      <c r="A12" s="15" t="s">
        <v>105</v>
      </c>
      <c r="B12" s="16" t="s">
        <v>104</v>
      </c>
      <c r="C12" s="17">
        <v>4000</v>
      </c>
      <c r="D12" s="17"/>
      <c r="E12" s="17">
        <v>0</v>
      </c>
      <c r="F12" s="18">
        <f t="shared" si="0"/>
        <v>0</v>
      </c>
      <c r="H12" s="43"/>
    </row>
    <row r="13" spans="1:6" s="4" customFormat="1" ht="12.75">
      <c r="A13" s="15" t="s">
        <v>86</v>
      </c>
      <c r="B13" s="16" t="s">
        <v>85</v>
      </c>
      <c r="C13" s="17">
        <v>4500</v>
      </c>
      <c r="D13" s="17"/>
      <c r="E13" s="17">
        <v>0</v>
      </c>
      <c r="F13" s="18">
        <f t="shared" si="0"/>
        <v>0</v>
      </c>
    </row>
    <row r="14" spans="1:6" s="4" customFormat="1" ht="12.75">
      <c r="A14" s="15" t="s">
        <v>75</v>
      </c>
      <c r="B14" s="16" t="s">
        <v>74</v>
      </c>
      <c r="C14" s="17">
        <v>1960</v>
      </c>
      <c r="D14" s="17">
        <v>0</v>
      </c>
      <c r="E14" s="17">
        <v>207</v>
      </c>
      <c r="F14" s="18">
        <f t="shared" si="0"/>
        <v>10.561224489795919</v>
      </c>
    </row>
    <row r="15" spans="1:6" s="4" customFormat="1" ht="11.25" customHeight="1">
      <c r="A15" s="15" t="s">
        <v>96</v>
      </c>
      <c r="B15" s="16" t="s">
        <v>95</v>
      </c>
      <c r="C15" s="17">
        <v>2640</v>
      </c>
      <c r="D15" s="17"/>
      <c r="E15" s="17">
        <v>0</v>
      </c>
      <c r="F15" s="18">
        <f t="shared" si="0"/>
        <v>0</v>
      </c>
    </row>
    <row r="16" spans="1:6" s="4" customFormat="1" ht="10.5" customHeight="1">
      <c r="A16" s="15" t="s">
        <v>80</v>
      </c>
      <c r="B16" s="16" t="s">
        <v>76</v>
      </c>
      <c r="C16" s="17">
        <v>45000</v>
      </c>
      <c r="D16" s="17"/>
      <c r="E16" s="17">
        <v>0</v>
      </c>
      <c r="F16" s="18">
        <f t="shared" si="0"/>
        <v>0</v>
      </c>
    </row>
    <row r="17" spans="1:6" s="4" customFormat="1" ht="11.25" customHeight="1">
      <c r="A17" s="15" t="s">
        <v>81</v>
      </c>
      <c r="B17" s="16" t="s">
        <v>77</v>
      </c>
      <c r="C17" s="17">
        <v>27400</v>
      </c>
      <c r="D17" s="17"/>
      <c r="E17" s="17">
        <v>0</v>
      </c>
      <c r="F17" s="18">
        <f t="shared" si="0"/>
        <v>0</v>
      </c>
    </row>
    <row r="18" spans="1:6" s="4" customFormat="1" ht="8.25" customHeight="1">
      <c r="A18" s="15" t="s">
        <v>82</v>
      </c>
      <c r="B18" s="16" t="s">
        <v>78</v>
      </c>
      <c r="C18" s="17">
        <v>0</v>
      </c>
      <c r="D18" s="17"/>
      <c r="E18" s="17">
        <v>0</v>
      </c>
      <c r="F18" s="18">
        <v>0</v>
      </c>
    </row>
    <row r="19" spans="1:6" s="4" customFormat="1" ht="6" customHeight="1">
      <c r="A19" s="15" t="s">
        <v>83</v>
      </c>
      <c r="B19" s="16" t="s">
        <v>79</v>
      </c>
      <c r="C19" s="17">
        <v>0</v>
      </c>
      <c r="D19" s="17"/>
      <c r="E19" s="17">
        <v>0</v>
      </c>
      <c r="F19" s="18">
        <v>0</v>
      </c>
    </row>
    <row r="20" spans="1:8" ht="9.75" customHeight="1">
      <c r="A20" s="12" t="s">
        <v>97</v>
      </c>
      <c r="B20" s="13" t="s">
        <v>98</v>
      </c>
      <c r="C20" s="14">
        <f>C21</f>
        <v>0</v>
      </c>
      <c r="D20" s="14">
        <f>D21</f>
        <v>0</v>
      </c>
      <c r="E20" s="14">
        <f>E21</f>
        <v>0</v>
      </c>
      <c r="F20" s="11">
        <v>0</v>
      </c>
      <c r="G20" s="2"/>
      <c r="H20" s="2"/>
    </row>
    <row r="21" spans="1:6" s="4" customFormat="1" ht="7.5" customHeight="1">
      <c r="A21" s="15" t="s">
        <v>96</v>
      </c>
      <c r="B21" s="16" t="s">
        <v>95</v>
      </c>
      <c r="C21" s="17">
        <v>0</v>
      </c>
      <c r="D21" s="17">
        <v>0</v>
      </c>
      <c r="E21" s="17">
        <v>0</v>
      </c>
      <c r="F21" s="18">
        <v>0</v>
      </c>
    </row>
    <row r="22" spans="1:8" ht="13.5" customHeight="1">
      <c r="A22" s="12" t="s">
        <v>24</v>
      </c>
      <c r="B22" s="13" t="s">
        <v>23</v>
      </c>
      <c r="C22" s="14">
        <f>C23</f>
        <v>5000</v>
      </c>
      <c r="D22" s="14">
        <f>D23</f>
        <v>0</v>
      </c>
      <c r="E22" s="14">
        <f>E23</f>
        <v>0</v>
      </c>
      <c r="F22" s="11">
        <v>0</v>
      </c>
      <c r="G22" s="2"/>
      <c r="H22" s="2"/>
    </row>
    <row r="23" spans="1:6" s="4" customFormat="1" ht="12.75">
      <c r="A23" s="15" t="s">
        <v>107</v>
      </c>
      <c r="B23" s="16" t="s">
        <v>106</v>
      </c>
      <c r="C23" s="17">
        <v>5000</v>
      </c>
      <c r="D23" s="17">
        <v>0</v>
      </c>
      <c r="E23" s="17">
        <v>0</v>
      </c>
      <c r="F23" s="18">
        <v>0</v>
      </c>
    </row>
    <row r="24" spans="1:8" ht="12.75" customHeight="1">
      <c r="A24" s="12" t="s">
        <v>54</v>
      </c>
      <c r="B24" s="13" t="s">
        <v>53</v>
      </c>
      <c r="C24" s="14">
        <f>C26+C25</f>
        <v>0</v>
      </c>
      <c r="D24" s="14">
        <f>D26+D25</f>
        <v>0</v>
      </c>
      <c r="E24" s="14">
        <f>E26+E25</f>
        <v>0</v>
      </c>
      <c r="F24" s="11">
        <v>0</v>
      </c>
      <c r="G24" s="2"/>
      <c r="H24" s="2"/>
    </row>
    <row r="25" spans="1:6" s="4" customFormat="1" ht="6.75" customHeight="1">
      <c r="A25" s="15" t="s">
        <v>81</v>
      </c>
      <c r="B25" s="16" t="s">
        <v>77</v>
      </c>
      <c r="C25" s="17">
        <v>0</v>
      </c>
      <c r="D25" s="17"/>
      <c r="E25" s="17">
        <v>0</v>
      </c>
      <c r="F25" s="18">
        <v>0</v>
      </c>
    </row>
    <row r="26" spans="1:6" s="4" customFormat="1" ht="8.25" customHeight="1">
      <c r="A26" s="15" t="s">
        <v>96</v>
      </c>
      <c r="B26" s="16" t="s">
        <v>95</v>
      </c>
      <c r="C26" s="17">
        <v>0</v>
      </c>
      <c r="D26" s="17">
        <v>0</v>
      </c>
      <c r="E26" s="17">
        <v>0</v>
      </c>
      <c r="F26" s="18">
        <v>0</v>
      </c>
    </row>
    <row r="27" spans="1:6" s="5" customFormat="1" ht="15.75" customHeight="1">
      <c r="A27" s="8" t="s">
        <v>28</v>
      </c>
      <c r="B27" s="9" t="s">
        <v>27</v>
      </c>
      <c r="C27" s="10">
        <f>C28</f>
        <v>103300</v>
      </c>
      <c r="D27" s="10">
        <f>D28</f>
        <v>0</v>
      </c>
      <c r="E27" s="10">
        <f>E28</f>
        <v>18655.18</v>
      </c>
      <c r="F27" s="11">
        <f>E27/C27*100</f>
        <v>18.059225556631173</v>
      </c>
    </row>
    <row r="28" spans="1:8" ht="15.75">
      <c r="A28" s="12" t="s">
        <v>26</v>
      </c>
      <c r="B28" s="13" t="s">
        <v>25</v>
      </c>
      <c r="C28" s="14">
        <f>C29+C30+C31+C32+C33</f>
        <v>103300</v>
      </c>
      <c r="D28" s="14">
        <f>D29+D30+D31+D32+D33</f>
        <v>0</v>
      </c>
      <c r="E28" s="14">
        <f>E29+E30+E31+E32+E33</f>
        <v>18655.18</v>
      </c>
      <c r="F28" s="11">
        <f>E28/C28*100</f>
        <v>18.059225556631173</v>
      </c>
      <c r="G28" s="2"/>
      <c r="H28" s="2"/>
    </row>
    <row r="29" spans="1:6" s="4" customFormat="1" ht="12.75">
      <c r="A29" s="15" t="s">
        <v>8</v>
      </c>
      <c r="B29" s="16" t="s">
        <v>5</v>
      </c>
      <c r="C29" s="17">
        <v>76800</v>
      </c>
      <c r="D29" s="17">
        <v>0</v>
      </c>
      <c r="E29" s="17">
        <v>14792</v>
      </c>
      <c r="F29" s="18">
        <f>E29/C29*100</f>
        <v>19.260416666666664</v>
      </c>
    </row>
    <row r="30" spans="1:6" s="4" customFormat="1" ht="12" customHeight="1">
      <c r="A30" s="15" t="s">
        <v>18</v>
      </c>
      <c r="B30" s="16" t="s">
        <v>17</v>
      </c>
      <c r="C30" s="17">
        <v>2700</v>
      </c>
      <c r="D30" s="17">
        <v>0</v>
      </c>
      <c r="E30" s="17">
        <v>0</v>
      </c>
      <c r="F30" s="18">
        <f>E30/C30*100</f>
        <v>0</v>
      </c>
    </row>
    <row r="31" spans="1:6" s="4" customFormat="1" ht="11.25" customHeight="1">
      <c r="A31" s="15" t="s">
        <v>12</v>
      </c>
      <c r="B31" s="16" t="s">
        <v>11</v>
      </c>
      <c r="C31" s="17">
        <v>23200</v>
      </c>
      <c r="D31" s="17">
        <v>0</v>
      </c>
      <c r="E31" s="17">
        <v>3863.18</v>
      </c>
      <c r="F31" s="18">
        <f>E31/C31*100</f>
        <v>16.651637931034482</v>
      </c>
    </row>
    <row r="32" spans="1:6" s="4" customFormat="1" ht="12.75" customHeight="1">
      <c r="A32" s="15" t="s">
        <v>16</v>
      </c>
      <c r="B32" s="16" t="s">
        <v>15</v>
      </c>
      <c r="C32" s="17">
        <v>600</v>
      </c>
      <c r="D32" s="17"/>
      <c r="E32" s="17">
        <v>0</v>
      </c>
      <c r="F32" s="18">
        <v>0</v>
      </c>
    </row>
    <row r="33" spans="1:6" s="4" customFormat="1" ht="6.75" customHeight="1">
      <c r="A33" s="15" t="s">
        <v>22</v>
      </c>
      <c r="B33" s="16" t="s">
        <v>77</v>
      </c>
      <c r="C33" s="17">
        <v>0</v>
      </c>
      <c r="D33" s="17"/>
      <c r="E33" s="17">
        <v>0</v>
      </c>
      <c r="F33" s="18">
        <v>0</v>
      </c>
    </row>
    <row r="34" spans="1:6" s="5" customFormat="1" ht="23.25" customHeight="1">
      <c r="A34" s="8" t="s">
        <v>34</v>
      </c>
      <c r="B34" s="9" t="s">
        <v>33</v>
      </c>
      <c r="C34" s="10">
        <f>C35+C38</f>
        <v>29000</v>
      </c>
      <c r="D34" s="10">
        <f>D35+D38</f>
        <v>0</v>
      </c>
      <c r="E34" s="10">
        <f>E35+E38</f>
        <v>0</v>
      </c>
      <c r="F34" s="11">
        <f>E34/C34*100</f>
        <v>0</v>
      </c>
    </row>
    <row r="35" spans="1:6" s="5" customFormat="1" ht="24" customHeight="1">
      <c r="A35" s="40" t="s">
        <v>99</v>
      </c>
      <c r="B35" s="41" t="s">
        <v>100</v>
      </c>
      <c r="C35" s="42">
        <f>C37+C36</f>
        <v>9000</v>
      </c>
      <c r="D35" s="42">
        <f>D37+D36</f>
        <v>0</v>
      </c>
      <c r="E35" s="42">
        <f>E37+E36</f>
        <v>0</v>
      </c>
      <c r="F35" s="11">
        <f>E35/C35*100</f>
        <v>0</v>
      </c>
    </row>
    <row r="36" spans="1:8" ht="14.25" customHeight="1">
      <c r="A36" s="15" t="s">
        <v>52</v>
      </c>
      <c r="B36" s="31" t="s">
        <v>51</v>
      </c>
      <c r="C36" s="17">
        <v>8000</v>
      </c>
      <c r="D36" s="32"/>
      <c r="E36" s="32">
        <v>0</v>
      </c>
      <c r="F36" s="18">
        <v>0</v>
      </c>
      <c r="G36" s="2"/>
      <c r="H36" s="2"/>
    </row>
    <row r="37" spans="1:6" s="4" customFormat="1" ht="12.75">
      <c r="A37" s="15" t="s">
        <v>22</v>
      </c>
      <c r="B37" s="16" t="s">
        <v>77</v>
      </c>
      <c r="C37" s="17">
        <v>1000</v>
      </c>
      <c r="D37" s="17"/>
      <c r="E37" s="17">
        <v>0</v>
      </c>
      <c r="F37" s="18">
        <f>E37/C37*100</f>
        <v>0</v>
      </c>
    </row>
    <row r="38" spans="1:8" ht="15.75">
      <c r="A38" s="12" t="s">
        <v>32</v>
      </c>
      <c r="B38" s="13" t="s">
        <v>31</v>
      </c>
      <c r="C38" s="14">
        <f>C40+C39</f>
        <v>20000</v>
      </c>
      <c r="D38" s="14">
        <f>D40+D39</f>
        <v>0</v>
      </c>
      <c r="E38" s="14">
        <f>E40+E39</f>
        <v>0</v>
      </c>
      <c r="F38" s="11">
        <f>E38/C38*100</f>
        <v>0</v>
      </c>
      <c r="G38" s="2"/>
      <c r="H38" s="2"/>
    </row>
    <row r="39" spans="1:8" ht="9" customHeight="1">
      <c r="A39" s="15" t="s">
        <v>52</v>
      </c>
      <c r="B39" s="31" t="s">
        <v>51</v>
      </c>
      <c r="C39" s="17">
        <v>0</v>
      </c>
      <c r="D39" s="32"/>
      <c r="E39" s="32">
        <v>0</v>
      </c>
      <c r="F39" s="18">
        <v>0</v>
      </c>
      <c r="G39" s="2"/>
      <c r="H39" s="2"/>
    </row>
    <row r="40" spans="1:6" s="4" customFormat="1" ht="13.5" customHeight="1">
      <c r="A40" s="15" t="s">
        <v>81</v>
      </c>
      <c r="B40" s="16" t="s">
        <v>77</v>
      </c>
      <c r="C40" s="17">
        <v>20000</v>
      </c>
      <c r="D40" s="17">
        <v>0</v>
      </c>
      <c r="E40" s="17">
        <v>0</v>
      </c>
      <c r="F40" s="18">
        <f>E40/C40*100</f>
        <v>0</v>
      </c>
    </row>
    <row r="41" spans="1:6" s="5" customFormat="1" ht="9" customHeight="1">
      <c r="A41" s="19" t="s">
        <v>70</v>
      </c>
      <c r="B41" s="20" t="s">
        <v>73</v>
      </c>
      <c r="C41" s="21">
        <f>C42</f>
        <v>0</v>
      </c>
      <c r="D41" s="21">
        <f>D42</f>
        <v>70000</v>
      </c>
      <c r="E41" s="21">
        <f>E42</f>
        <v>0</v>
      </c>
      <c r="F41" s="11">
        <v>0</v>
      </c>
    </row>
    <row r="42" spans="1:6" s="5" customFormat="1" ht="7.5" customHeight="1">
      <c r="A42" s="15" t="s">
        <v>16</v>
      </c>
      <c r="B42" s="22" t="s">
        <v>15</v>
      </c>
      <c r="C42" s="23">
        <v>0</v>
      </c>
      <c r="D42" s="23">
        <v>70000</v>
      </c>
      <c r="E42" s="23">
        <v>0</v>
      </c>
      <c r="F42" s="18">
        <v>0</v>
      </c>
    </row>
    <row r="43" spans="1:6" s="5" customFormat="1" ht="15.75" customHeight="1">
      <c r="A43" s="8" t="s">
        <v>36</v>
      </c>
      <c r="B43" s="9" t="s">
        <v>35</v>
      </c>
      <c r="C43" s="10">
        <f>C46+C44+C49</f>
        <v>1308012</v>
      </c>
      <c r="D43" s="10">
        <f>D46+D44</f>
        <v>587600</v>
      </c>
      <c r="E43" s="10">
        <f>E46+E44+E49</f>
        <v>200000</v>
      </c>
      <c r="F43" s="11">
        <f aca="true" t="shared" si="1" ref="F43:F52">E43/C43*100</f>
        <v>15.290379598963924</v>
      </c>
    </row>
    <row r="44" spans="1:6" s="5" customFormat="1" ht="14.25" customHeight="1">
      <c r="A44" s="19" t="s">
        <v>55</v>
      </c>
      <c r="B44" s="20" t="s">
        <v>56</v>
      </c>
      <c r="C44" s="21">
        <f>C45</f>
        <v>85712</v>
      </c>
      <c r="D44" s="21">
        <f>D45</f>
        <v>293800</v>
      </c>
      <c r="E44" s="21">
        <f>E45</f>
        <v>0</v>
      </c>
      <c r="F44" s="11">
        <v>0</v>
      </c>
    </row>
    <row r="45" spans="1:6" s="5" customFormat="1" ht="14.25" customHeight="1">
      <c r="A45" s="15" t="s">
        <v>18</v>
      </c>
      <c r="B45" s="22" t="s">
        <v>17</v>
      </c>
      <c r="C45" s="23">
        <v>85712</v>
      </c>
      <c r="D45" s="23">
        <v>293800</v>
      </c>
      <c r="E45" s="23">
        <v>0</v>
      </c>
      <c r="F45" s="18">
        <v>0</v>
      </c>
    </row>
    <row r="46" spans="1:6" s="5" customFormat="1" ht="13.5" customHeight="1">
      <c r="A46" s="19" t="s">
        <v>47</v>
      </c>
      <c r="B46" s="20" t="s">
        <v>48</v>
      </c>
      <c r="C46" s="21">
        <f>C47+C48</f>
        <v>1142300</v>
      </c>
      <c r="D46" s="21">
        <f>D47</f>
        <v>293800</v>
      </c>
      <c r="E46" s="21">
        <f>E47+E48</f>
        <v>200000</v>
      </c>
      <c r="F46" s="11">
        <f t="shared" si="1"/>
        <v>17.50853541101287</v>
      </c>
    </row>
    <row r="47" spans="1:6" s="5" customFormat="1" ht="13.5" customHeight="1">
      <c r="A47" s="15" t="s">
        <v>16</v>
      </c>
      <c r="B47" s="22" t="s">
        <v>15</v>
      </c>
      <c r="C47" s="23">
        <v>1142300</v>
      </c>
      <c r="D47" s="23">
        <v>293800</v>
      </c>
      <c r="E47" s="23">
        <v>200000</v>
      </c>
      <c r="F47" s="18">
        <f t="shared" si="1"/>
        <v>17.50853541101287</v>
      </c>
    </row>
    <row r="48" spans="1:6" s="5" customFormat="1" ht="8.25" customHeight="1">
      <c r="A48" s="15" t="s">
        <v>18</v>
      </c>
      <c r="B48" s="22" t="s">
        <v>17</v>
      </c>
      <c r="C48" s="23">
        <v>0</v>
      </c>
      <c r="D48" s="23"/>
      <c r="E48" s="23">
        <v>0</v>
      </c>
      <c r="F48" s="18">
        <v>0</v>
      </c>
    </row>
    <row r="49" spans="1:6" s="5" customFormat="1" ht="15" customHeight="1">
      <c r="A49" s="19" t="s">
        <v>67</v>
      </c>
      <c r="B49" s="20" t="s">
        <v>66</v>
      </c>
      <c r="C49" s="26">
        <f>C50</f>
        <v>80000</v>
      </c>
      <c r="D49" s="26"/>
      <c r="E49" s="26">
        <f>E50</f>
        <v>0</v>
      </c>
      <c r="F49" s="11">
        <f>E49/C49*100</f>
        <v>0</v>
      </c>
    </row>
    <row r="50" spans="1:6" s="5" customFormat="1" ht="15" customHeight="1">
      <c r="A50" s="15" t="s">
        <v>109</v>
      </c>
      <c r="B50" s="22" t="s">
        <v>108</v>
      </c>
      <c r="C50" s="23">
        <v>80000</v>
      </c>
      <c r="D50" s="23"/>
      <c r="E50" s="23">
        <v>0</v>
      </c>
      <c r="F50" s="18">
        <f>E50/C50*100</f>
        <v>0</v>
      </c>
    </row>
    <row r="51" spans="1:6" s="5" customFormat="1" ht="15" customHeight="1">
      <c r="A51" s="8" t="s">
        <v>40</v>
      </c>
      <c r="B51" s="9" t="s">
        <v>39</v>
      </c>
      <c r="C51" s="10">
        <f>C61+C52+C54</f>
        <v>497545</v>
      </c>
      <c r="D51" s="10">
        <f>D61+D52</f>
        <v>0</v>
      </c>
      <c r="E51" s="10">
        <f>E61+E52+E54</f>
        <v>29930.48</v>
      </c>
      <c r="F51" s="11">
        <f t="shared" si="1"/>
        <v>6.015632756836065</v>
      </c>
    </row>
    <row r="52" spans="1:6" s="5" customFormat="1" ht="14.25" customHeight="1">
      <c r="A52" s="12" t="s">
        <v>58</v>
      </c>
      <c r="B52" s="13" t="s">
        <v>57</v>
      </c>
      <c r="C52" s="14">
        <f>C53</f>
        <v>50000</v>
      </c>
      <c r="D52" s="14">
        <f>D53</f>
        <v>0</v>
      </c>
      <c r="E52" s="14">
        <f>E53</f>
        <v>0</v>
      </c>
      <c r="F52" s="11">
        <f t="shared" si="1"/>
        <v>0</v>
      </c>
    </row>
    <row r="53" spans="1:6" s="4" customFormat="1" ht="12.75">
      <c r="A53" s="15" t="s">
        <v>16</v>
      </c>
      <c r="B53" s="16" t="s">
        <v>15</v>
      </c>
      <c r="C53" s="17">
        <v>50000</v>
      </c>
      <c r="D53" s="17">
        <v>0</v>
      </c>
      <c r="E53" s="17">
        <v>0</v>
      </c>
      <c r="F53" s="18">
        <f>E53/C53*100</f>
        <v>0</v>
      </c>
    </row>
    <row r="54" spans="1:6" s="4" customFormat="1" ht="10.5" customHeight="1">
      <c r="A54" s="19" t="s">
        <v>69</v>
      </c>
      <c r="B54" s="34" t="s">
        <v>68</v>
      </c>
      <c r="C54" s="35">
        <f>C56+C59+C60+C58+C55+C57</f>
        <v>0</v>
      </c>
      <c r="D54" s="35">
        <f>D56+D59+D60+D58+D55+D57</f>
        <v>0</v>
      </c>
      <c r="E54" s="35">
        <f>E56+E59+E60+E58+E55+E57</f>
        <v>0</v>
      </c>
      <c r="F54" s="11">
        <v>0</v>
      </c>
    </row>
    <row r="55" spans="1:6" s="4" customFormat="1" ht="9" customHeight="1">
      <c r="A55" s="15" t="s">
        <v>16</v>
      </c>
      <c r="B55" s="16" t="s">
        <v>15</v>
      </c>
      <c r="C55" s="17">
        <v>0</v>
      </c>
      <c r="D55" s="17">
        <v>0</v>
      </c>
      <c r="E55" s="17">
        <v>0</v>
      </c>
      <c r="F55" s="18">
        <v>0</v>
      </c>
    </row>
    <row r="56" spans="1:6" s="4" customFormat="1" ht="8.25" customHeight="1">
      <c r="A56" s="15" t="s">
        <v>18</v>
      </c>
      <c r="B56" s="16" t="s">
        <v>17</v>
      </c>
      <c r="C56" s="17">
        <v>0</v>
      </c>
      <c r="D56" s="17"/>
      <c r="E56" s="17">
        <v>0</v>
      </c>
      <c r="F56" s="18">
        <v>0</v>
      </c>
    </row>
    <row r="57" spans="1:6" s="4" customFormat="1" ht="7.5" customHeight="1">
      <c r="A57" s="15" t="s">
        <v>75</v>
      </c>
      <c r="B57" s="16" t="s">
        <v>74</v>
      </c>
      <c r="C57" s="17">
        <v>0</v>
      </c>
      <c r="D57" s="17">
        <v>0</v>
      </c>
      <c r="E57" s="17">
        <v>0</v>
      </c>
      <c r="F57" s="18">
        <v>0</v>
      </c>
    </row>
    <row r="58" spans="1:6" s="4" customFormat="1" ht="6.75" customHeight="1">
      <c r="A58" s="15" t="s">
        <v>96</v>
      </c>
      <c r="B58" s="16" t="s">
        <v>95</v>
      </c>
      <c r="C58" s="17">
        <v>0</v>
      </c>
      <c r="D58" s="17"/>
      <c r="E58" s="17">
        <v>0</v>
      </c>
      <c r="F58" s="18">
        <v>0</v>
      </c>
    </row>
    <row r="59" spans="1:6" s="4" customFormat="1" ht="6" customHeight="1">
      <c r="A59" s="15" t="s">
        <v>22</v>
      </c>
      <c r="B59" s="16" t="s">
        <v>51</v>
      </c>
      <c r="C59" s="17">
        <v>0</v>
      </c>
      <c r="D59" s="17"/>
      <c r="E59" s="17">
        <v>0</v>
      </c>
      <c r="F59" s="18">
        <v>0</v>
      </c>
    </row>
    <row r="60" spans="1:6" s="4" customFormat="1" ht="6.75" customHeight="1">
      <c r="A60" s="15" t="s">
        <v>22</v>
      </c>
      <c r="B60" s="16" t="s">
        <v>21</v>
      </c>
      <c r="C60" s="17">
        <v>0</v>
      </c>
      <c r="D60" s="17"/>
      <c r="E60" s="17">
        <v>0</v>
      </c>
      <c r="F60" s="18">
        <v>0</v>
      </c>
    </row>
    <row r="61" spans="1:8" ht="13.5" customHeight="1">
      <c r="A61" s="12" t="s">
        <v>38</v>
      </c>
      <c r="B61" s="13" t="s">
        <v>37</v>
      </c>
      <c r="C61" s="14">
        <f>C62+C63+C64+C65+C67+C68+C69+C66</f>
        <v>447545</v>
      </c>
      <c r="D61" s="14">
        <f>D62+D63+D64+D65+D67+D68+D69+D66</f>
        <v>0</v>
      </c>
      <c r="E61" s="14">
        <f>E62+E63+E64+E65+E67+E68+E69+E66</f>
        <v>29930.48</v>
      </c>
      <c r="F61" s="11">
        <f>E61/C61*100</f>
        <v>6.687702912556278</v>
      </c>
      <c r="G61" s="2"/>
      <c r="H61" s="2"/>
    </row>
    <row r="62" spans="1:6" s="4" customFormat="1" ht="6.75" customHeight="1">
      <c r="A62" s="15" t="s">
        <v>71</v>
      </c>
      <c r="B62" s="16" t="s">
        <v>72</v>
      </c>
      <c r="C62" s="17">
        <v>0</v>
      </c>
      <c r="D62" s="17">
        <v>0</v>
      </c>
      <c r="E62" s="17">
        <v>0</v>
      </c>
      <c r="F62" s="18">
        <v>0</v>
      </c>
    </row>
    <row r="63" spans="1:6" s="4" customFormat="1" ht="10.5" customHeight="1">
      <c r="A63" s="15" t="s">
        <v>30</v>
      </c>
      <c r="B63" s="16" t="s">
        <v>29</v>
      </c>
      <c r="C63" s="17">
        <v>60000</v>
      </c>
      <c r="D63" s="17">
        <v>0</v>
      </c>
      <c r="E63" s="17">
        <v>29930.48</v>
      </c>
      <c r="F63" s="18">
        <f>E63/C63*100</f>
        <v>49.88413333333333</v>
      </c>
    </row>
    <row r="64" spans="1:6" s="4" customFormat="1" ht="11.25" customHeight="1">
      <c r="A64" s="15" t="s">
        <v>16</v>
      </c>
      <c r="B64" s="16" t="s">
        <v>15</v>
      </c>
      <c r="C64" s="17">
        <v>245845</v>
      </c>
      <c r="D64" s="17">
        <v>0</v>
      </c>
      <c r="E64" s="17">
        <v>0</v>
      </c>
      <c r="F64" s="18">
        <f>E64/C64*100</f>
        <v>0</v>
      </c>
    </row>
    <row r="65" spans="1:6" s="4" customFormat="1" ht="9.75" customHeight="1">
      <c r="A65" s="15" t="s">
        <v>18</v>
      </c>
      <c r="B65" s="16" t="s">
        <v>17</v>
      </c>
      <c r="C65" s="17">
        <v>0</v>
      </c>
      <c r="D65" s="17"/>
      <c r="E65" s="17">
        <v>0</v>
      </c>
      <c r="F65" s="18">
        <v>0</v>
      </c>
    </row>
    <row r="66" spans="1:8" ht="11.25" customHeight="1">
      <c r="A66" s="15" t="s">
        <v>52</v>
      </c>
      <c r="B66" s="31" t="s">
        <v>51</v>
      </c>
      <c r="C66" s="17">
        <v>40000</v>
      </c>
      <c r="D66" s="32"/>
      <c r="E66" s="32">
        <v>0</v>
      </c>
      <c r="F66" s="18">
        <v>0</v>
      </c>
      <c r="G66" s="2"/>
      <c r="H66" s="2"/>
    </row>
    <row r="67" spans="1:6" s="4" customFormat="1" ht="11.25" customHeight="1">
      <c r="A67" s="15" t="s">
        <v>88</v>
      </c>
      <c r="B67" s="16" t="s">
        <v>87</v>
      </c>
      <c r="C67" s="17">
        <v>50000</v>
      </c>
      <c r="D67" s="17">
        <v>0</v>
      </c>
      <c r="E67" s="17">
        <v>0</v>
      </c>
      <c r="F67" s="18">
        <f aca="true" t="shared" si="2" ref="F67:F73">E67/C67*100</f>
        <v>0</v>
      </c>
    </row>
    <row r="68" spans="1:6" s="4" customFormat="1" ht="10.5" customHeight="1">
      <c r="A68" s="15" t="s">
        <v>81</v>
      </c>
      <c r="B68" s="16" t="s">
        <v>77</v>
      </c>
      <c r="C68" s="17">
        <v>47700</v>
      </c>
      <c r="D68" s="17">
        <v>0</v>
      </c>
      <c r="E68" s="17">
        <v>0</v>
      </c>
      <c r="F68" s="18">
        <f t="shared" si="2"/>
        <v>0</v>
      </c>
    </row>
    <row r="69" spans="1:6" s="4" customFormat="1" ht="10.5" customHeight="1">
      <c r="A69" s="15" t="s">
        <v>94</v>
      </c>
      <c r="B69" s="16" t="s">
        <v>93</v>
      </c>
      <c r="C69" s="17">
        <v>4000</v>
      </c>
      <c r="D69" s="17">
        <v>0</v>
      </c>
      <c r="E69" s="17">
        <v>0</v>
      </c>
      <c r="F69" s="18">
        <f t="shared" si="2"/>
        <v>0</v>
      </c>
    </row>
    <row r="70" spans="1:6" s="5" customFormat="1" ht="15.75" customHeight="1">
      <c r="A70" s="38" t="s">
        <v>89</v>
      </c>
      <c r="B70" s="9" t="s">
        <v>90</v>
      </c>
      <c r="C70" s="10">
        <f aca="true" t="shared" si="3" ref="C70:E71">C71</f>
        <v>13000</v>
      </c>
      <c r="D70" s="10">
        <f t="shared" si="3"/>
        <v>0</v>
      </c>
      <c r="E70" s="10">
        <f t="shared" si="3"/>
        <v>0</v>
      </c>
      <c r="F70" s="11">
        <f t="shared" si="2"/>
        <v>0</v>
      </c>
    </row>
    <row r="71" spans="1:8" ht="21" customHeight="1">
      <c r="A71" s="39" t="s">
        <v>91</v>
      </c>
      <c r="B71" s="13" t="s">
        <v>92</v>
      </c>
      <c r="C71" s="14">
        <f t="shared" si="3"/>
        <v>13000</v>
      </c>
      <c r="D71" s="14">
        <f t="shared" si="3"/>
        <v>0</v>
      </c>
      <c r="E71" s="14">
        <f t="shared" si="3"/>
        <v>0</v>
      </c>
      <c r="F71" s="11">
        <f t="shared" si="2"/>
        <v>0</v>
      </c>
      <c r="G71" s="2"/>
      <c r="H71" s="2"/>
    </row>
    <row r="72" spans="1:8" ht="14.25" customHeight="1">
      <c r="A72" s="27" t="s">
        <v>18</v>
      </c>
      <c r="B72" s="36" t="s">
        <v>17</v>
      </c>
      <c r="C72" s="37">
        <v>13000</v>
      </c>
      <c r="D72" s="37"/>
      <c r="E72" s="37">
        <v>0</v>
      </c>
      <c r="F72" s="18">
        <f t="shared" si="2"/>
        <v>0</v>
      </c>
      <c r="G72" s="2"/>
      <c r="H72" s="2"/>
    </row>
    <row r="73" spans="1:6" s="5" customFormat="1" ht="15.75" customHeight="1">
      <c r="A73" s="8" t="s">
        <v>44</v>
      </c>
      <c r="B73" s="9" t="s">
        <v>43</v>
      </c>
      <c r="C73" s="10">
        <f>C74+C77</f>
        <v>668000</v>
      </c>
      <c r="D73" s="10">
        <f>D74+D77</f>
        <v>0</v>
      </c>
      <c r="E73" s="10">
        <f>E74+E77</f>
        <v>131000</v>
      </c>
      <c r="F73" s="11">
        <f t="shared" si="2"/>
        <v>19.610778443113773</v>
      </c>
    </row>
    <row r="74" spans="1:8" ht="14.25" customHeight="1">
      <c r="A74" s="12" t="s">
        <v>42</v>
      </c>
      <c r="B74" s="13" t="s">
        <v>41</v>
      </c>
      <c r="C74" s="14">
        <f>C76+C75</f>
        <v>634600</v>
      </c>
      <c r="D74" s="14">
        <f>D76</f>
        <v>0</v>
      </c>
      <c r="E74" s="14">
        <f>E76+E75</f>
        <v>123000</v>
      </c>
      <c r="F74" s="33">
        <f>F76</f>
        <v>19.38228805546801</v>
      </c>
      <c r="G74" s="2"/>
      <c r="H74" s="2"/>
    </row>
    <row r="75" spans="1:8" ht="9" customHeight="1">
      <c r="A75" s="27" t="s">
        <v>18</v>
      </c>
      <c r="B75" s="28" t="s">
        <v>17</v>
      </c>
      <c r="C75" s="29">
        <v>0</v>
      </c>
      <c r="D75" s="29"/>
      <c r="E75" s="29">
        <v>0</v>
      </c>
      <c r="F75" s="30">
        <v>0</v>
      </c>
      <c r="G75" s="2"/>
      <c r="H75" s="2"/>
    </row>
    <row r="76" spans="1:6" s="4" customFormat="1" ht="21" customHeight="1">
      <c r="A76" s="15" t="s">
        <v>50</v>
      </c>
      <c r="B76" s="16" t="s">
        <v>49</v>
      </c>
      <c r="C76" s="17">
        <v>634600</v>
      </c>
      <c r="D76" s="17">
        <v>0</v>
      </c>
      <c r="E76" s="17">
        <v>123000</v>
      </c>
      <c r="F76" s="18">
        <f>E76/C76*100</f>
        <v>19.38228805546801</v>
      </c>
    </row>
    <row r="77" spans="1:8" ht="12.75" customHeight="1">
      <c r="A77" s="12" t="s">
        <v>60</v>
      </c>
      <c r="B77" s="13" t="s">
        <v>59</v>
      </c>
      <c r="C77" s="14">
        <f>C78</f>
        <v>33400</v>
      </c>
      <c r="D77" s="14">
        <f>D78</f>
        <v>0</v>
      </c>
      <c r="E77" s="14">
        <f>E78</f>
        <v>8000</v>
      </c>
      <c r="F77" s="11">
        <f>E77/C77*100</f>
        <v>23.952095808383234</v>
      </c>
      <c r="G77" s="2"/>
      <c r="H77" s="2"/>
    </row>
    <row r="78" spans="1:6" s="4" customFormat="1" ht="21" customHeight="1">
      <c r="A78" s="15" t="s">
        <v>50</v>
      </c>
      <c r="B78" s="16" t="s">
        <v>49</v>
      </c>
      <c r="C78" s="17">
        <v>33400</v>
      </c>
      <c r="D78" s="17">
        <v>0</v>
      </c>
      <c r="E78" s="17">
        <v>8000</v>
      </c>
      <c r="F78" s="18">
        <f>E78/C78*100</f>
        <v>23.952095808383234</v>
      </c>
    </row>
    <row r="79" spans="1:6" s="4" customFormat="1" ht="10.5" customHeight="1">
      <c r="A79" s="8" t="s">
        <v>63</v>
      </c>
      <c r="B79" s="9" t="s">
        <v>62</v>
      </c>
      <c r="C79" s="10">
        <f>C80+C84</f>
        <v>0</v>
      </c>
      <c r="D79" s="10">
        <f>D80+D84</f>
        <v>0</v>
      </c>
      <c r="E79" s="10">
        <f>E80+E84</f>
        <v>0</v>
      </c>
      <c r="F79" s="11">
        <v>0</v>
      </c>
    </row>
    <row r="80" spans="1:6" s="4" customFormat="1" ht="9.75" customHeight="1">
      <c r="A80" s="12" t="s">
        <v>64</v>
      </c>
      <c r="B80" s="13" t="s">
        <v>61</v>
      </c>
      <c r="C80" s="14">
        <f>C81</f>
        <v>0</v>
      </c>
      <c r="D80" s="14">
        <f>D81</f>
        <v>0</v>
      </c>
      <c r="E80" s="14">
        <f>E81</f>
        <v>0</v>
      </c>
      <c r="F80" s="33">
        <v>0</v>
      </c>
    </row>
    <row r="81" spans="1:6" s="4" customFormat="1" ht="8.25" customHeight="1">
      <c r="A81" s="15" t="s">
        <v>20</v>
      </c>
      <c r="B81" s="16" t="s">
        <v>19</v>
      </c>
      <c r="C81" s="17">
        <v>0</v>
      </c>
      <c r="D81" s="17">
        <v>0</v>
      </c>
      <c r="E81" s="17">
        <v>0</v>
      </c>
      <c r="F81" s="18">
        <v>0</v>
      </c>
    </row>
    <row r="82" spans="1:6" ht="15.75">
      <c r="A82" s="6"/>
      <c r="B82" s="24" t="s">
        <v>65</v>
      </c>
      <c r="C82" s="25">
        <f>C5+C27+C34+C43+C51+C73+C79+C70</f>
        <v>3750457</v>
      </c>
      <c r="D82" s="25">
        <f>D5+D27+D34+D43+D51+D73+D79+D70</f>
        <v>587600</v>
      </c>
      <c r="E82" s="25">
        <f>E5+E27+E34+E43+E51+E73+E79+E70</f>
        <v>524971.12</v>
      </c>
      <c r="F82" s="11">
        <f>E82/C82*100</f>
        <v>13.997524035070926</v>
      </c>
    </row>
    <row r="83" spans="1:6" ht="0.75" customHeight="1">
      <c r="A83" s="6"/>
      <c r="B83" s="6"/>
      <c r="C83" s="6"/>
      <c r="D83" s="6"/>
      <c r="E83" s="6"/>
      <c r="F83" s="6"/>
    </row>
    <row r="84" spans="1:6" ht="12.75" hidden="1">
      <c r="A84" s="6"/>
      <c r="B84" s="6"/>
      <c r="C84" s="6"/>
      <c r="D84" s="6"/>
      <c r="E84" s="6"/>
      <c r="F84" s="6"/>
    </row>
    <row r="85" spans="1:6" ht="12.75" hidden="1">
      <c r="A85" s="6"/>
      <c r="B85" s="6"/>
      <c r="C85" s="6"/>
      <c r="D85" s="6"/>
      <c r="E85" s="6"/>
      <c r="F85" s="6"/>
    </row>
    <row r="87" spans="1:5" ht="12.75">
      <c r="A87" s="6" t="s">
        <v>102</v>
      </c>
      <c r="B87" s="6"/>
      <c r="C87" s="6"/>
      <c r="D87" s="6"/>
      <c r="E87" s="6" t="s">
        <v>103</v>
      </c>
    </row>
    <row r="88" spans="1:5" ht="12.75">
      <c r="A88" s="6"/>
      <c r="B88" s="6"/>
      <c r="C88" s="6"/>
      <c r="D88" s="6"/>
      <c r="E88" s="6"/>
    </row>
    <row r="89" spans="1:5" ht="12.75">
      <c r="A89" s="6" t="s">
        <v>101</v>
      </c>
      <c r="B89" s="6"/>
      <c r="C89" s="6"/>
      <c r="D89" s="6"/>
      <c r="E89" s="6" t="s">
        <v>84</v>
      </c>
    </row>
  </sheetData>
  <sheetProtection/>
  <mergeCells count="2">
    <mergeCell ref="A1:F1"/>
    <mergeCell ref="A2:F2"/>
  </mergeCells>
  <printOptions/>
  <pageMargins left="0.7480314960629921" right="0.35433070866141736" top="0" bottom="0" header="0.5118110236220472" footer="0.5118110236220472"/>
  <pageSetup fitToHeight="1" fitToWidth="1" horizontalDpi="600" verticalDpi="600" orientation="portrait" paperSize="9" scale="77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2021-04-02T05:44:28Z</cp:lastPrinted>
  <dcterms:created xsi:type="dcterms:W3CDTF">2005-01-31T11:17:35Z</dcterms:created>
  <dcterms:modified xsi:type="dcterms:W3CDTF">2021-04-02T05:44:45Z</dcterms:modified>
  <cp:category/>
  <cp:version/>
  <cp:contentType/>
  <cp:contentStatus/>
</cp:coreProperties>
</file>