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581D280D-661A-402F-862C-5B370E62DFFD}" xr6:coauthVersionLast="34" xr6:coauthVersionMax="34" xr10:uidLastSave="{00000000-0000-0000-0000-000000000000}"/>
  <bookViews>
    <workbookView xWindow="240" yWindow="225" windowWidth="14805" windowHeight="7890" tabRatio="835" activeTab="1" xr2:uid="{00000000-000D-0000-FFFF-FFFF00000000}"/>
  </bookViews>
  <sheets>
    <sheet name="№ 1-закупки" sheetId="1" r:id="rId1"/>
    <sheet name="№ 2-закупки" sheetId="2" r:id="rId2"/>
    <sheet name="№ 1а-закупки" sheetId="3" r:id="rId3"/>
  </sheets>
  <definedNames>
    <definedName name="_xlnm._FilterDatabase" localSheetId="1" hidden="1">'№ 2-закупки'!$A$20:$J$40</definedName>
    <definedName name="_xlnm.Print_Area" localSheetId="0">'№ 1-закупки'!$A$1:$K$128</definedName>
  </definedNames>
  <calcPr calcId="162913"/>
</workbook>
</file>

<file path=xl/calcChain.xml><?xml version="1.0" encoding="utf-8"?>
<calcChain xmlns="http://schemas.openxmlformats.org/spreadsheetml/2006/main">
  <c r="G67" i="1" l="1"/>
  <c r="H67" i="1"/>
  <c r="G69" i="1"/>
  <c r="E42" i="2"/>
  <c r="E68" i="2"/>
  <c r="E54" i="2"/>
  <c r="E53" i="2"/>
  <c r="F51" i="2"/>
  <c r="E51" i="2"/>
  <c r="F50" i="2"/>
  <c r="E50" i="2"/>
  <c r="F48" i="2" l="1"/>
  <c r="E48" i="2"/>
  <c r="F42" i="2"/>
  <c r="E49" i="2"/>
  <c r="F69" i="2" l="1"/>
  <c r="F49" i="2"/>
  <c r="E69" i="2"/>
  <c r="J68" i="2"/>
  <c r="J69" i="2" s="1"/>
  <c r="H39" i="2"/>
  <c r="I39" i="2" s="1"/>
  <c r="J42" i="2"/>
  <c r="H45" i="2"/>
  <c r="I45" i="2" s="1"/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l="1"/>
  <c r="H42" i="2"/>
  <c r="H69" i="2" s="1"/>
  <c r="I42" i="2" l="1"/>
  <c r="I69" i="2" s="1"/>
</calcChain>
</file>

<file path=xl/sharedStrings.xml><?xml version="1.0" encoding="utf-8"?>
<sst xmlns="http://schemas.openxmlformats.org/spreadsheetml/2006/main" count="394" uniqueCount="259">
  <si>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</si>
  <si>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</si>
  <si>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</si>
  <si>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</si>
  <si>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</si>
  <si>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</si>
  <si>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</si>
  <si>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</si>
  <si>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</si>
  <si>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</si>
  <si>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</si>
  <si>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</si>
  <si>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</si>
  <si>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</si>
  <si>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</si>
  <si>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</si>
  <si>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</si>
  <si>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</si>
  <si>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</si>
  <si>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</si>
  <si>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</si>
  <si>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</si>
  <si>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</si>
  <si>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</si>
  <si>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</si>
  <si>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</si>
  <si>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</si>
  <si>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</si>
  <si>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</si>
  <si>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</si>
  <si>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</si>
  <si>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</si>
  <si>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</si>
  <si>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</si>
  <si>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</si>
  <si>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</si>
  <si>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</si>
  <si>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</si>
  <si>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</si>
  <si>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</si>
  <si>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</si>
  <si>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</si>
  <si>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</si>
  <si>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</si>
  <si>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</si>
  <si>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</si>
  <si>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</si>
  <si>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</si>
  <si>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</si>
  <si>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</si>
  <si>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</si>
  <si>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</si>
  <si>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</si>
  <si>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</si>
  <si>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</si>
  <si>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</si>
  <si>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</si>
  <si>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</si>
  <si>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</si>
  <si>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</si>
  <si>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</si>
  <si>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</si>
  <si>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</si>
  <si>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</si>
  <si>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</si>
  <si>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</si>
  <si>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</si>
  <si>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</si>
  <si>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</si>
  <si>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</si>
  <si>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</si>
  <si>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</si>
  <si>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</si>
  <si>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</si>
  <si>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</si>
  <si>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</si>
  <si>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</si>
  <si>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</si>
  <si>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</si>
  <si>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</si>
  <si>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</si>
  <si>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</si>
  <si>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</si>
  <si>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</si>
  <si>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</si>
  <si>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</si>
  <si>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</si>
  <si>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</si>
  <si>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</si>
  <si>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</si>
  <si>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</si>
  <si>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</si>
  <si>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</si>
  <si>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</si>
  <si>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</si>
  <si>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</si>
  <si>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</si>
  <si>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</si>
  <si>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</si>
  <si>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</si>
  <si>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</si>
  <si>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</si>
  <si>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</si>
  <si>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</si>
  <si>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</si>
  <si>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</si>
  <si>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</si>
  <si>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</si>
  <si>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</si>
  <si>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</si>
  <si>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</si>
  <si>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</si>
  <si>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</si>
  <si>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</si>
  <si>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</si>
  <si>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</si>
  <si>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</si>
  <si>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</si>
  <si>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</si>
  <si>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</si>
  <si>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</si>
  <si>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…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</si>
  <si>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</si>
  <si>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</si>
  <si>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</si>
  <si>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</si>
  <si>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</si>
  <si>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</si>
  <si>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</si>
  <si>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</si>
  <si>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</si>
  <si>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</si>
  <si>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</si>
  <si>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</si>
  <si>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</si>
  <si>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</si>
  <si>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</si>
  <si>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</si>
  <si>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</si>
  <si>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</si>
  <si>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</si>
  <si>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</si>
  <si>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</si>
  <si>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</si>
  <si>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</si>
  <si>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</si>
  <si>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</si>
  <si>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</si>
  <si>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</si>
  <si>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</si>
  <si>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</si>
  <si>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</si>
  <si>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</si>
  <si>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</si>
  <si>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</si>
  <si>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</si>
  <si>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</si>
  <si>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</si>
  <si>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</si>
  <si>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</si>
  <si>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</si>
  <si>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</si>
  <si>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</si>
  <si>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</si>
  <si>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</si>
  <si>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</si>
  <si>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</si>
  <si>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</si>
  <si>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</si>
  <si>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</si>
  <si>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</si>
  <si>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</si>
  <si>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</si>
  <si>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</si>
  <si>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</si>
  <si>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</si>
  <si>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</si>
  <si>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</si>
  <si>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</si>
  <si>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</si>
  <si>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</si>
  <si>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</si>
  <si>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</si>
  <si>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</si>
  <si>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</si>
  <si>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</si>
  <si>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</si>
  <si>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</si>
  <si>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</si>
  <si>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</si>
  <si>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</si>
  <si>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</si>
  <si>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</si>
  <si>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</si>
  <si>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</si>
  <si>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</si>
  <si>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</si>
  <si>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</si>
  <si>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</si>
  <si>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</si>
  <si>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</si>
  <si>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</si>
  <si>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</si>
  <si>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</si>
  <si>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</si>
  <si>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</si>
  <si>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</si>
  <si>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</si>
  <si>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</si>
  <si>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</si>
  <si>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</si>
  <si>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</si>
  <si>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</si>
  <si>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</si>
  <si>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</si>
  <si>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</si>
  <si>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</si>
  <si>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</si>
  <si>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Красноармейский район</t>
  </si>
  <si>
    <t>Содержание автомобильных дорог общего пользования местного значения Алманчинского сельского поселения Красноармейского района Чувашской Республики</t>
  </si>
  <si>
    <t>ЗК</t>
  </si>
  <si>
    <t>Содержание автомобильных дорог общего пользования местного значения в границах Исаковского сельского поселения Красноармейского района Чувашской Республики</t>
  </si>
  <si>
    <t>Содержание автомобильных дорог общего пользования местного значения Чадукасинского сельского поселения Красноармейского района Чувашской Республики</t>
  </si>
  <si>
    <t>по содержанию автомобильных дорог общего пользования местного значения в границах населенных пунктов Убеевского сельского поселения Красноармейского района Чувашской Республики.</t>
  </si>
  <si>
    <t xml:space="preserve">Содержание автомобильных дорог общего пользования местного значения </t>
  </si>
  <si>
    <t>Благоустройство территорий Красноармейского сельского поселения Красноармейского района Чувашской Республики</t>
  </si>
  <si>
    <t>ЭА</t>
  </si>
  <si>
    <t>ремонт тротуаров (брусчатка) по ул. Ленина от дома № 23 до дома № 33  справа дороги "Вурнары - Убеево - Красноармейское" с. Красноармейское</t>
  </si>
  <si>
    <t>ремонт автомобильной дорогт и тротурара по пер. Комсомольский с. Красноармейское</t>
  </si>
  <si>
    <t>ремонт тротуаров (брусчаткой) по улицам Васильева и 30 лет Победы (слева автодороги «Цивильск – Красноармейское – Кюльсирма») с. Красноармейское (возле РДК)</t>
  </si>
  <si>
    <r>
      <t xml:space="preserve">по </t>
    </r>
    <r>
      <rPr>
        <sz val="12"/>
        <color theme="1"/>
        <rFont val="Times New Roman"/>
        <family val="1"/>
        <charset val="204"/>
      </rPr>
      <t xml:space="preserve">Ремонту тротуаров по ул. Ленина от дома 35 до Красноармейская СОШ и слева дороги «Вурнары-Убеево-Красноармейское» в с. Красноармейское </t>
    </r>
  </si>
  <si>
    <t>Ремонт прилегающей с западной стороны территории районного дома культуры с. Красноармейское</t>
  </si>
  <si>
    <t xml:space="preserve">Выполнение работ по устройству площадки для транспортных средств вблизи стадиона "Факел" в с. Красноармейское </t>
  </si>
  <si>
    <t>Приобретнеие бумаги для нужд администрации Красноармейского района Чувашской республики</t>
  </si>
  <si>
    <t>Приобретение арочных металлдетекторов</t>
  </si>
  <si>
    <t>Ремонт уачтка автомобильной дороги и тротуара по ул. Васильева с. Красноармейское</t>
  </si>
  <si>
    <t>Содержание дорог общего пользования местного значения Караевского сельского поселения Красноармейского района Чувашской Республики</t>
  </si>
  <si>
    <t>Содержание автомобильных дорог общего пользования на территории Яншихово-Челлинского сельского поселения</t>
  </si>
  <si>
    <t>поставка ручных металлодетекторов (совместная закупка)</t>
  </si>
  <si>
    <t xml:space="preserve">Контактный тел.: 8 (83530) 2-14-49; внутренний 3725 </t>
  </si>
  <si>
    <t>E-mail: krarm_econ@cap.ru</t>
  </si>
  <si>
    <t>Дата составления отчета «16» апреля 2018 год</t>
  </si>
  <si>
    <t>I полугодие 2018 года</t>
  </si>
  <si>
    <t>Кондратьева Екатерина Сергеевна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</si>
  <si>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(первая квартира)</t>
  </si>
  <si>
    <t>Нанесение горизонтальной разметки автомобильных дорог общего пользования местного значения в Красноармейском районе Чувашской Республики в 2018 году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</si>
  <si>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(вторая квартира)</t>
  </si>
  <si>
    <t xml:space="preserve">Ремонт участков автомобильной дороги "Цивильск - Красноармейское - Кюль-Сирма" - Юськасы (подъезд к д. Юськасы) ремонт покрытия км 0+000 по км 1+750 </t>
  </si>
  <si>
    <t>Приобретение ручных металлдетекторов</t>
  </si>
  <si>
    <t>Ремонт крыльца здания администрации с устройством пандуса</t>
  </si>
  <si>
    <t>Нанесение горизонтальной разметки автомобильных дорог общего пользования местного значения в Красноармейском районе Чувашской Республики в 2018 году.</t>
  </si>
  <si>
    <t>Ремонт участка дороги по улице Школьная с.Алманчино Алманчинского сельского поселения Красноармейского района Чувашской Республики</t>
  </si>
  <si>
    <t>Ремонт улично-дорожной сети в д. Сесмеры Пикшикского сельского поселения Красноармейского района Чувашской Республики</t>
  </si>
  <si>
    <t>Приобретение лекогово автомобиля</t>
  </si>
  <si>
    <t>Кондартьева Екатерина Сергеевна</t>
  </si>
  <si>
    <t>Заведующий сектором организации и проведения муниципальных закупок</t>
  </si>
  <si>
    <t>Всего</t>
  </si>
  <si>
    <t>ЭА не закл</t>
  </si>
  <si>
    <t>ЗК не закл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</si>
</sst>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8" xfId="0" applyFont="1" applyFill="1" applyBorder="1" applyAlignment="1">
      <alignment horizontal="justify"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3" fillId="18" borderId="0" xfId="0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1" fillId="18" borderId="0" xfId="0" applyFont="1" applyFill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14" fontId="32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18" borderId="0" xfId="0" applyFont="1" applyFill="1" applyBorder="1" applyAlignment="1">
      <alignment vertical="center" wrapText="1"/>
    </xf>
    <xf numFmtId="0" fontId="1" fillId="18" borderId="0" xfId="0" applyFont="1" applyFill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0" borderId="15" xfId="0" applyBorder="1"/>
    <xf numFmtId="0" fontId="3" fillId="0" borderId="7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2" fillId="21" borderId="0" xfId="0" applyFont="1" applyFill="1" applyAlignment="1">
      <alignment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32" fillId="21" borderId="15" xfId="0" applyFont="1" applyFill="1" applyBorder="1" applyAlignment="1">
      <alignment horizontal="center" vertical="center" wrapText="1"/>
    </xf>
    <xf numFmtId="0" fontId="32" fillId="21" borderId="16" xfId="0" applyFont="1" applyFill="1" applyBorder="1" applyAlignment="1">
      <alignment horizontal="left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2" fillId="21" borderId="16" xfId="0" applyFont="1" applyFill="1" applyBorder="1" applyAlignment="1">
      <alignment horizontal="center" vertical="center" wrapText="1"/>
    </xf>
    <xf numFmtId="14" fontId="32" fillId="21" borderId="16" xfId="0" applyNumberFormat="1" applyFont="1" applyFill="1" applyBorder="1" applyAlignment="1">
      <alignment horizontal="center" vertical="center" wrapText="1"/>
    </xf>
    <xf numFmtId="2" fontId="32" fillId="21" borderId="15" xfId="0" applyNumberFormat="1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2" fillId="21" borderId="15" xfId="0" applyFont="1" applyFill="1" applyBorder="1" applyAlignment="1">
      <alignment horizontal="left" vertical="center" wrapText="1"/>
    </xf>
    <xf numFmtId="14" fontId="32" fillId="21" borderId="15" xfId="0" applyNumberFormat="1" applyFont="1" applyFill="1" applyBorder="1" applyAlignment="1">
      <alignment horizontal="center" vertical="center" wrapText="1"/>
    </xf>
    <xf numFmtId="2" fontId="3" fillId="21" borderId="15" xfId="0" applyNumberFormat="1" applyFont="1" applyFill="1" applyBorder="1" applyAlignment="1">
      <alignment horizontal="center" vertical="center" wrapText="1"/>
    </xf>
    <xf numFmtId="164" fontId="3" fillId="21" borderId="15" xfId="0" applyNumberFormat="1" applyFont="1" applyFill="1" applyBorder="1" applyAlignment="1">
      <alignment horizontal="center" vertical="center" wrapText="1"/>
    </xf>
    <xf numFmtId="14" fontId="33" fillId="21" borderId="15" xfId="0" applyNumberFormat="1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 wrapText="1"/>
    </xf>
    <xf numFmtId="2" fontId="3" fillId="21" borderId="16" xfId="0" applyNumberFormat="1" applyFont="1" applyFill="1" applyBorder="1" applyAlignment="1">
      <alignment horizontal="center" vertical="center" wrapText="1"/>
    </xf>
    <xf numFmtId="164" fontId="3" fillId="21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32" fillId="21" borderId="15" xfId="0" applyNumberFormat="1" applyFont="1" applyFill="1" applyBorder="1" applyAlignment="1">
      <alignment horizontal="center" vertical="center" wrapText="1"/>
    </xf>
    <xf numFmtId="164" fontId="32" fillId="21" borderId="16" xfId="0" applyNumberFormat="1" applyFont="1" applyFill="1" applyBorder="1" applyAlignment="1">
      <alignment horizontal="center" vertical="center" wrapText="1"/>
    </xf>
    <xf numFmtId="164" fontId="32" fillId="0" borderId="15" xfId="0" applyNumberFormat="1" applyFont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1" fillId="18" borderId="14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32">
    <cellStyle name="Акцент1 2" xfId="4" xr:uid="{00000000-0005-0000-0000-000000000000}"/>
    <cellStyle name="Акцент2 2" xfId="5" xr:uid="{00000000-0005-0000-0000-000001000000}"/>
    <cellStyle name="Акцент3 2" xfId="6" xr:uid="{00000000-0005-0000-0000-000002000000}"/>
    <cellStyle name="Акцент4 2" xfId="7" xr:uid="{00000000-0005-0000-0000-000003000000}"/>
    <cellStyle name="Акцент5 2" xfId="8" xr:uid="{00000000-0005-0000-0000-000004000000}"/>
    <cellStyle name="Акцент6 2" xfId="9" xr:uid="{00000000-0005-0000-0000-000005000000}"/>
    <cellStyle name="Ввод  2" xfId="10" xr:uid="{00000000-0005-0000-0000-000006000000}"/>
    <cellStyle name="Вывод 2" xfId="11" xr:uid="{00000000-0005-0000-0000-000007000000}"/>
    <cellStyle name="Вычисление 2" xfId="12" xr:uid="{00000000-0005-0000-0000-000008000000}"/>
    <cellStyle name="Гиперссылка" xfId="1" builtinId="8"/>
    <cellStyle name="Гиперссылка 2" xfId="13" xr:uid="{00000000-0005-0000-0000-00000A000000}"/>
    <cellStyle name="Заголовок 1 2" xfId="14" xr:uid="{00000000-0005-0000-0000-00000B000000}"/>
    <cellStyle name="Заголовок 2 2" xfId="15" xr:uid="{00000000-0005-0000-0000-00000C000000}"/>
    <cellStyle name="Заголовок 3 2" xfId="16" xr:uid="{00000000-0005-0000-0000-00000D000000}"/>
    <cellStyle name="Заголовок 4 2" xfId="17" xr:uid="{00000000-0005-0000-0000-00000E000000}"/>
    <cellStyle name="Итог 2" xfId="18" xr:uid="{00000000-0005-0000-0000-00000F000000}"/>
    <cellStyle name="Контрольная ячейка 2" xfId="19" xr:uid="{00000000-0005-0000-0000-000010000000}"/>
    <cellStyle name="Название 2" xfId="20" xr:uid="{00000000-0005-0000-0000-000011000000}"/>
    <cellStyle name="Нейтральный 2" xfId="21" xr:uid="{00000000-0005-0000-0000-000012000000}"/>
    <cellStyle name="Обычный" xfId="0" builtinId="0"/>
    <cellStyle name="Обычный 2" xfId="22" xr:uid="{00000000-0005-0000-0000-000014000000}"/>
    <cellStyle name="Обычный 2 2" xfId="23" xr:uid="{00000000-0005-0000-0000-000015000000}"/>
    <cellStyle name="Обычный 2 3" xfId="3" xr:uid="{00000000-0005-0000-0000-000016000000}"/>
    <cellStyle name="Обычный 3" xfId="2" xr:uid="{00000000-0005-0000-0000-000017000000}"/>
    <cellStyle name="Плохой 2" xfId="24" xr:uid="{00000000-0005-0000-0000-000018000000}"/>
    <cellStyle name="Пояснение 2" xfId="25" xr:uid="{00000000-0005-0000-0000-000019000000}"/>
    <cellStyle name="Примечание 2" xfId="26" xr:uid="{00000000-0005-0000-0000-00001A000000}"/>
    <cellStyle name="Процентный 2" xfId="27" xr:uid="{00000000-0005-0000-0000-00001B000000}"/>
    <cellStyle name="Связанная ячейка 2" xfId="28" xr:uid="{00000000-0005-0000-0000-00001C000000}"/>
    <cellStyle name="Стиль 1" xfId="29" xr:uid="{00000000-0005-0000-0000-00001D000000}"/>
    <cellStyle name="Текст предупреждения 2" xfId="30" xr:uid="{00000000-0005-0000-0000-00001E000000}"/>
    <cellStyle name="Хороший 2" xfId="31" xr:uid="{00000000-0005-0000-0000-00001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8"/>
  <sheetViews>
    <sheetView view="pageBreakPreview" topLeftCell="A58" zoomScale="55" zoomScaleNormal="100" zoomScaleSheetLayoutView="55" workbookViewId="0">
      <selection activeCell="C117" sqref="C117:D118"/>
    </sheetView>
  </sheetViews>
  <sheetFormatPr defaultColWidth="8.85546875" defaultRowHeight="15" x14ac:dyDescent="0.25"/>
  <cols>
    <col min="1" max="1" width="41.7109375" style="29" customWidth="1"/>
    <col min="2" max="2" width="21.7109375" style="29" customWidth="1"/>
    <col min="3" max="9" width="12.140625" style="29" customWidth="1"/>
    <col min="10" max="11" width="15.85546875" style="29" customWidth="1"/>
    <col min="12" max="12" width="8.85546875" style="29"/>
    <col min="13" max="13" width="16.140625" style="29" customWidth="1"/>
    <col min="14" max="16384" width="8.85546875" style="29"/>
  </cols>
  <sheetData>
    <row r="1" spans="1:11" ht="15.75" x14ac:dyDescent="0.25">
      <c r="A1" s="28"/>
    </row>
    <row r="2" spans="1:11" ht="16.5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5.7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.75" x14ac:dyDescent="0.25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.75" x14ac:dyDescent="0.2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1" ht="15.75" x14ac:dyDescent="0.2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x14ac:dyDescent="0.25">
      <c r="A7" s="30"/>
    </row>
    <row r="8" spans="1:11" ht="15.75" x14ac:dyDescent="0.25">
      <c r="A8" s="31" t="s">
        <v>5</v>
      </c>
      <c r="B8" s="31"/>
    </row>
    <row r="9" spans="1:11" ht="63" x14ac:dyDescent="0.25">
      <c r="A9" s="31" t="s">
        <v>6</v>
      </c>
      <c r="B9" s="149" t="s">
        <v>218</v>
      </c>
      <c r="C9" s="149"/>
      <c r="D9" s="149"/>
      <c r="E9" s="149"/>
      <c r="F9" s="149"/>
      <c r="G9" s="149"/>
      <c r="H9" s="149"/>
      <c r="I9" s="149"/>
      <c r="J9" s="149"/>
      <c r="K9" s="32"/>
    </row>
    <row r="10" spans="1:11" ht="15.75" x14ac:dyDescent="0.25">
      <c r="A10" s="31"/>
      <c r="B10" s="33"/>
      <c r="K10" s="32"/>
    </row>
    <row r="11" spans="1:11" ht="46.9" customHeight="1" x14ac:dyDescent="0.25">
      <c r="A11" s="31" t="s">
        <v>7</v>
      </c>
      <c r="B11" s="146" t="s">
        <v>242</v>
      </c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ht="15.75" x14ac:dyDescent="0.25">
      <c r="A12" s="30"/>
      <c r="K12" s="32"/>
    </row>
    <row r="13" spans="1:11" ht="16.5" thickBot="1" x14ac:dyDescent="0.3">
      <c r="A13" s="145" t="s">
        <v>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ht="15.75" thickBot="1" x14ac:dyDescent="0.3">
      <c r="A14" s="152" t="s">
        <v>9</v>
      </c>
      <c r="B14" s="152" t="s">
        <v>10</v>
      </c>
      <c r="C14" s="34" t="s">
        <v>11</v>
      </c>
      <c r="D14" s="155" t="s">
        <v>13</v>
      </c>
      <c r="E14" s="156"/>
      <c r="F14" s="156"/>
      <c r="G14" s="156"/>
      <c r="H14" s="156"/>
      <c r="I14" s="156"/>
      <c r="J14" s="156"/>
      <c r="K14" s="157"/>
    </row>
    <row r="15" spans="1:11" ht="26.45" customHeight="1" thickBot="1" x14ac:dyDescent="0.3">
      <c r="A15" s="153"/>
      <c r="B15" s="153"/>
      <c r="C15" s="35" t="s">
        <v>12</v>
      </c>
      <c r="D15" s="155" t="s">
        <v>14</v>
      </c>
      <c r="E15" s="156"/>
      <c r="F15" s="157"/>
      <c r="G15" s="152" t="s">
        <v>15</v>
      </c>
      <c r="H15" s="152" t="s">
        <v>16</v>
      </c>
      <c r="I15" s="152" t="s">
        <v>17</v>
      </c>
      <c r="J15" s="155" t="s">
        <v>18</v>
      </c>
      <c r="K15" s="157"/>
    </row>
    <row r="16" spans="1:11" ht="90" thickBot="1" x14ac:dyDescent="0.3">
      <c r="A16" s="154"/>
      <c r="B16" s="154"/>
      <c r="C16" s="36"/>
      <c r="D16" s="37" t="s">
        <v>19</v>
      </c>
      <c r="E16" s="37" t="s">
        <v>20</v>
      </c>
      <c r="F16" s="37" t="s">
        <v>21</v>
      </c>
      <c r="G16" s="154"/>
      <c r="H16" s="154"/>
      <c r="I16" s="154"/>
      <c r="J16" s="37" t="s">
        <v>22</v>
      </c>
      <c r="K16" s="37" t="s">
        <v>23</v>
      </c>
    </row>
    <row r="17" spans="1:11" ht="15.75" thickBot="1" x14ac:dyDescent="0.3">
      <c r="A17" s="38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</row>
    <row r="18" spans="1:11" x14ac:dyDescent="0.25">
      <c r="A18" s="136" t="s">
        <v>24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</row>
    <row r="19" spans="1:11" ht="15.75" thickBot="1" x14ac:dyDescent="0.3">
      <c r="A19" s="139" t="s">
        <v>25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s="62" customFormat="1" ht="51.75" thickBot="1" x14ac:dyDescent="0.3">
      <c r="A20" s="59" t="s">
        <v>26</v>
      </c>
      <c r="B20" s="60">
        <v>101</v>
      </c>
      <c r="C20" s="61">
        <v>803</v>
      </c>
      <c r="D20" s="61"/>
      <c r="E20" s="61"/>
      <c r="F20" s="61"/>
      <c r="G20" s="61">
        <v>31</v>
      </c>
      <c r="H20" s="61">
        <v>8</v>
      </c>
      <c r="I20" s="61"/>
      <c r="J20" s="61">
        <v>383</v>
      </c>
      <c r="K20" s="61">
        <v>381</v>
      </c>
    </row>
    <row r="21" spans="1:11" ht="51.75" thickBot="1" x14ac:dyDescent="0.3">
      <c r="A21" s="39" t="s">
        <v>27</v>
      </c>
      <c r="B21" s="37">
        <v>102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s="62" customFormat="1" ht="39" thickBot="1" x14ac:dyDescent="0.3">
      <c r="A22" s="59" t="s">
        <v>29</v>
      </c>
      <c r="B22" s="60">
        <v>103</v>
      </c>
      <c r="C22" s="61">
        <v>14</v>
      </c>
      <c r="D22" s="61"/>
      <c r="E22" s="61"/>
      <c r="F22" s="61"/>
      <c r="G22" s="61">
        <v>8</v>
      </c>
      <c r="H22" s="61">
        <v>6</v>
      </c>
      <c r="I22" s="61"/>
      <c r="J22" s="61"/>
      <c r="K22" s="61"/>
    </row>
    <row r="23" spans="1:11" s="27" customFormat="1" ht="51.75" thickBot="1" x14ac:dyDescent="0.3">
      <c r="A23" s="24" t="s">
        <v>165</v>
      </c>
      <c r="B23" s="25" t="s">
        <v>167</v>
      </c>
      <c r="C23" s="26">
        <v>8</v>
      </c>
      <c r="D23" s="26"/>
      <c r="E23" s="26"/>
      <c r="F23" s="26"/>
      <c r="G23" s="26">
        <v>4</v>
      </c>
      <c r="H23" s="26">
        <v>4</v>
      </c>
      <c r="I23" s="26"/>
      <c r="J23" s="26"/>
      <c r="K23" s="26"/>
    </row>
    <row r="24" spans="1:11" s="27" customFormat="1" ht="51.75" thickBot="1" x14ac:dyDescent="0.3">
      <c r="A24" s="24" t="s">
        <v>166</v>
      </c>
      <c r="B24" s="25" t="s">
        <v>168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s="27" customFormat="1" ht="51.75" thickBot="1" x14ac:dyDescent="0.3">
      <c r="A25" s="24" t="s">
        <v>30</v>
      </c>
      <c r="B25" s="25">
        <v>8</v>
      </c>
      <c r="C25" s="26"/>
      <c r="D25" s="26"/>
      <c r="E25" s="26"/>
      <c r="F25" s="26">
        <v>6</v>
      </c>
      <c r="G25" s="26">
        <v>2</v>
      </c>
      <c r="H25" s="26"/>
      <c r="I25" s="26"/>
      <c r="J25" s="26"/>
      <c r="K25" s="26"/>
    </row>
    <row r="26" spans="1:11" s="70" customFormat="1" ht="64.5" thickBot="1" x14ac:dyDescent="0.3">
      <c r="A26" s="67" t="s">
        <v>169</v>
      </c>
      <c r="B26" s="68">
        <v>6</v>
      </c>
      <c r="C26" s="69"/>
      <c r="D26" s="69"/>
      <c r="E26" s="69"/>
      <c r="F26" s="69">
        <v>5</v>
      </c>
      <c r="G26" s="69">
        <v>1</v>
      </c>
      <c r="H26" s="69"/>
      <c r="I26" s="69"/>
      <c r="J26" s="69"/>
      <c r="K26" s="69"/>
    </row>
    <row r="27" spans="1:11" s="66" customFormat="1" ht="77.25" thickBot="1" x14ac:dyDescent="0.3">
      <c r="A27" s="63" t="s">
        <v>174</v>
      </c>
      <c r="B27" s="64">
        <v>0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1" s="66" customFormat="1" ht="64.5" thickBot="1" x14ac:dyDescent="0.3">
      <c r="A28" s="63" t="s">
        <v>31</v>
      </c>
      <c r="B28" s="64">
        <v>2</v>
      </c>
      <c r="C28" s="65"/>
      <c r="D28" s="65"/>
      <c r="E28" s="65"/>
      <c r="F28" s="65">
        <v>1</v>
      </c>
      <c r="G28" s="65">
        <v>1</v>
      </c>
      <c r="H28" s="65"/>
      <c r="I28" s="65"/>
      <c r="J28" s="65"/>
      <c r="K28" s="65"/>
    </row>
    <row r="29" spans="1:11" ht="15.75" customHeight="1" thickBot="1" x14ac:dyDescent="0.3">
      <c r="A29" s="39" t="s">
        <v>32</v>
      </c>
      <c r="B29" s="37">
        <v>107</v>
      </c>
      <c r="C29" s="55">
        <v>2</v>
      </c>
      <c r="D29" s="105"/>
      <c r="E29" s="105"/>
      <c r="F29" s="105"/>
      <c r="G29" s="105">
        <v>2</v>
      </c>
      <c r="H29" s="105"/>
      <c r="I29" s="105"/>
      <c r="J29" s="105"/>
      <c r="K29" s="105"/>
    </row>
    <row r="30" spans="1:11" ht="26.25" thickBot="1" x14ac:dyDescent="0.3">
      <c r="A30" s="39" t="s">
        <v>33</v>
      </c>
      <c r="B30" s="37">
        <v>108</v>
      </c>
      <c r="C30" s="55">
        <v>1</v>
      </c>
      <c r="D30" s="105"/>
      <c r="E30" s="105"/>
      <c r="F30" s="105"/>
      <c r="G30" s="105">
        <v>1</v>
      </c>
      <c r="H30" s="105"/>
      <c r="I30" s="105"/>
      <c r="J30" s="105"/>
      <c r="K30" s="105"/>
    </row>
    <row r="31" spans="1:11" ht="39" thickBot="1" x14ac:dyDescent="0.3">
      <c r="A31" s="39" t="s">
        <v>34</v>
      </c>
      <c r="B31" s="37">
        <v>109</v>
      </c>
      <c r="C31" s="55">
        <v>2</v>
      </c>
      <c r="D31" s="105"/>
      <c r="E31" s="105"/>
      <c r="F31" s="105"/>
      <c r="G31" s="105">
        <v>2</v>
      </c>
      <c r="H31" s="105"/>
      <c r="I31" s="105"/>
      <c r="J31" s="105"/>
      <c r="K31" s="105"/>
    </row>
    <row r="32" spans="1:11" ht="51.75" thickBot="1" x14ac:dyDescent="0.3">
      <c r="A32" s="41" t="s">
        <v>170</v>
      </c>
      <c r="B32" s="37" t="s">
        <v>172</v>
      </c>
      <c r="C32" s="105">
        <v>643</v>
      </c>
      <c r="D32" s="105"/>
      <c r="E32" s="105"/>
      <c r="F32" s="105"/>
      <c r="G32" s="105">
        <v>21</v>
      </c>
      <c r="H32" s="105">
        <v>7</v>
      </c>
      <c r="I32" s="105"/>
      <c r="J32" s="105">
        <v>373</v>
      </c>
      <c r="K32" s="105">
        <v>242</v>
      </c>
    </row>
    <row r="33" spans="1:11" ht="51.75" thickBot="1" x14ac:dyDescent="0.3">
      <c r="A33" s="41" t="s">
        <v>171</v>
      </c>
      <c r="B33" s="37" t="s">
        <v>173</v>
      </c>
      <c r="C33" s="105">
        <v>2</v>
      </c>
      <c r="D33" s="105"/>
      <c r="E33" s="105"/>
      <c r="F33" s="105"/>
      <c r="G33" s="105">
        <v>2</v>
      </c>
      <c r="H33" s="105"/>
      <c r="I33" s="105"/>
      <c r="J33" s="105"/>
      <c r="K33" s="105"/>
    </row>
    <row r="34" spans="1:11" s="62" customFormat="1" ht="26.25" thickBot="1" x14ac:dyDescent="0.3">
      <c r="A34" s="59" t="s">
        <v>35</v>
      </c>
      <c r="B34" s="60">
        <v>110</v>
      </c>
      <c r="C34" s="61">
        <v>796</v>
      </c>
      <c r="D34" s="61"/>
      <c r="E34" s="61"/>
      <c r="F34" s="61"/>
      <c r="G34" s="61">
        <v>24</v>
      </c>
      <c r="H34" s="61">
        <v>8</v>
      </c>
      <c r="I34" s="61"/>
      <c r="J34" s="61">
        <v>383</v>
      </c>
      <c r="K34" s="61">
        <v>381</v>
      </c>
    </row>
    <row r="35" spans="1:11" s="27" customFormat="1" ht="51.75" thickBot="1" x14ac:dyDescent="0.3">
      <c r="A35" s="24" t="s">
        <v>36</v>
      </c>
      <c r="B35" s="25">
        <v>111</v>
      </c>
      <c r="C35" s="26">
        <v>8</v>
      </c>
      <c r="D35" s="26"/>
      <c r="E35" s="26"/>
      <c r="F35" s="26"/>
      <c r="G35" s="26">
        <v>4</v>
      </c>
      <c r="H35" s="26">
        <v>4</v>
      </c>
      <c r="I35" s="26"/>
      <c r="J35" s="26"/>
      <c r="K35" s="26"/>
    </row>
    <row r="36" spans="1:11" s="66" customFormat="1" ht="64.5" thickBot="1" x14ac:dyDescent="0.3">
      <c r="A36" s="63" t="s">
        <v>175</v>
      </c>
      <c r="B36" s="64" t="s">
        <v>176</v>
      </c>
      <c r="C36" s="65">
        <v>8</v>
      </c>
      <c r="D36" s="65"/>
      <c r="E36" s="65"/>
      <c r="F36" s="65"/>
      <c r="G36" s="65">
        <v>4</v>
      </c>
      <c r="H36" s="65">
        <v>4</v>
      </c>
      <c r="I36" s="65"/>
      <c r="J36" s="65"/>
      <c r="K36" s="65"/>
    </row>
    <row r="37" spans="1:11" s="66" customFormat="1" ht="64.5" thickBot="1" x14ac:dyDescent="0.3">
      <c r="A37" s="63" t="s">
        <v>217</v>
      </c>
      <c r="B37" s="64" t="s">
        <v>177</v>
      </c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39" thickBot="1" x14ac:dyDescent="0.3">
      <c r="A38" s="39" t="s">
        <v>37</v>
      </c>
      <c r="B38" s="37">
        <v>112</v>
      </c>
      <c r="C38" s="105">
        <v>2</v>
      </c>
      <c r="D38" s="105"/>
      <c r="E38" s="105"/>
      <c r="F38" s="105"/>
      <c r="G38" s="105">
        <v>2</v>
      </c>
      <c r="H38" s="105"/>
      <c r="I38" s="105"/>
      <c r="J38" s="105"/>
      <c r="K38" s="105"/>
    </row>
    <row r="39" spans="1:11" ht="39" thickBot="1" x14ac:dyDescent="0.3">
      <c r="A39" s="39" t="s">
        <v>38</v>
      </c>
      <c r="B39" s="37">
        <v>113</v>
      </c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 ht="39" thickBot="1" x14ac:dyDescent="0.3">
      <c r="A40" s="39" t="s">
        <v>39</v>
      </c>
      <c r="B40" s="37">
        <v>114</v>
      </c>
      <c r="C40" s="105">
        <v>796</v>
      </c>
      <c r="D40" s="105"/>
      <c r="E40" s="105"/>
      <c r="F40" s="105"/>
      <c r="G40" s="105">
        <v>24</v>
      </c>
      <c r="H40" s="105">
        <v>8</v>
      </c>
      <c r="I40" s="105"/>
      <c r="J40" s="105">
        <v>383</v>
      </c>
      <c r="K40" s="105">
        <v>381</v>
      </c>
    </row>
    <row r="41" spans="1:11" ht="26.25" thickBot="1" x14ac:dyDescent="0.3">
      <c r="A41" s="42" t="s">
        <v>210</v>
      </c>
      <c r="B41" s="106">
        <v>115</v>
      </c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15.75" thickBot="1" x14ac:dyDescent="0.3">
      <c r="A42" s="44" t="s">
        <v>40</v>
      </c>
      <c r="B42" s="107">
        <v>116</v>
      </c>
      <c r="C42" s="108"/>
      <c r="D42" s="108"/>
      <c r="E42" s="108"/>
      <c r="F42" s="108"/>
      <c r="G42" s="108"/>
      <c r="H42" s="108"/>
      <c r="I42" s="108"/>
      <c r="J42" s="108"/>
      <c r="K42" s="108"/>
    </row>
    <row r="43" spans="1:11" ht="15.75" thickBot="1" x14ac:dyDescent="0.3">
      <c r="A43" s="45" t="s">
        <v>41</v>
      </c>
      <c r="B43" s="37">
        <v>121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ht="15.75" thickBot="1" x14ac:dyDescent="0.3">
      <c r="A44" s="45" t="s">
        <v>42</v>
      </c>
      <c r="B44" s="37">
        <v>122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ht="26.25" thickBot="1" x14ac:dyDescent="0.3">
      <c r="A45" s="45" t="s">
        <v>209</v>
      </c>
      <c r="B45" s="46">
        <v>123</v>
      </c>
      <c r="C45" s="47"/>
      <c r="D45" s="47"/>
      <c r="E45" s="47"/>
      <c r="F45" s="47"/>
      <c r="G45" s="47"/>
      <c r="H45" s="47"/>
      <c r="I45" s="47"/>
      <c r="J45" s="47"/>
      <c r="K45" s="47"/>
    </row>
    <row r="46" spans="1:11" ht="26.25" thickBot="1" x14ac:dyDescent="0.3">
      <c r="A46" s="45" t="s">
        <v>45</v>
      </c>
      <c r="B46" s="37">
        <v>124</v>
      </c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 ht="39" thickBot="1" x14ac:dyDescent="0.3">
      <c r="A47" s="45" t="s">
        <v>46</v>
      </c>
      <c r="B47" s="37">
        <v>125</v>
      </c>
      <c r="C47" s="105"/>
      <c r="D47" s="105"/>
      <c r="E47" s="105"/>
      <c r="F47" s="105"/>
      <c r="G47" s="105"/>
      <c r="H47" s="105"/>
      <c r="I47" s="105"/>
      <c r="J47" s="105"/>
      <c r="K47" s="105"/>
    </row>
    <row r="48" spans="1:11" ht="15.75" thickBot="1" x14ac:dyDescent="0.3">
      <c r="A48" s="39" t="s">
        <v>47</v>
      </c>
      <c r="B48" s="37">
        <v>126</v>
      </c>
      <c r="C48" s="105"/>
      <c r="D48" s="105"/>
      <c r="E48" s="105"/>
      <c r="F48" s="105"/>
      <c r="G48" s="105"/>
      <c r="H48" s="105"/>
      <c r="I48" s="105"/>
      <c r="J48" s="105"/>
      <c r="K48" s="105"/>
    </row>
    <row r="49" spans="1:11" ht="39" thickBot="1" x14ac:dyDescent="0.3">
      <c r="A49" s="39" t="s">
        <v>48</v>
      </c>
      <c r="B49" s="37">
        <v>127</v>
      </c>
      <c r="C49" s="105"/>
      <c r="D49" s="105"/>
      <c r="E49" s="105"/>
      <c r="F49" s="105"/>
      <c r="G49" s="105"/>
      <c r="H49" s="105"/>
      <c r="I49" s="105"/>
      <c r="J49" s="105"/>
      <c r="K49" s="105"/>
    </row>
    <row r="50" spans="1:11" ht="15.75" customHeight="1" thickBot="1" x14ac:dyDescent="0.3">
      <c r="A50" s="142" t="s">
        <v>49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4"/>
    </row>
    <row r="51" spans="1:11" s="62" customFormat="1" ht="15.75" thickBot="1" x14ac:dyDescent="0.3">
      <c r="A51" s="59" t="s">
        <v>50</v>
      </c>
      <c r="B51" s="60">
        <v>201</v>
      </c>
      <c r="C51" s="61">
        <v>124</v>
      </c>
      <c r="D51" s="61"/>
      <c r="E51" s="61"/>
      <c r="F51" s="61"/>
      <c r="G51" s="61">
        <v>115</v>
      </c>
      <c r="H51" s="61">
        <v>9</v>
      </c>
      <c r="I51" s="61"/>
      <c r="J51" s="61"/>
      <c r="K51" s="61"/>
    </row>
    <row r="52" spans="1:11" ht="51.75" thickBot="1" x14ac:dyDescent="0.3">
      <c r="A52" s="48" t="s">
        <v>51</v>
      </c>
      <c r="B52" s="37">
        <v>202</v>
      </c>
      <c r="C52" s="105"/>
      <c r="D52" s="105"/>
      <c r="E52" s="105"/>
      <c r="F52" s="105"/>
      <c r="G52" s="105"/>
      <c r="H52" s="105"/>
      <c r="I52" s="105"/>
      <c r="J52" s="105"/>
      <c r="K52" s="105"/>
    </row>
    <row r="53" spans="1:11" ht="51.75" thickBot="1" x14ac:dyDescent="0.3">
      <c r="A53" s="48" t="s">
        <v>52</v>
      </c>
      <c r="B53" s="37">
        <v>203</v>
      </c>
      <c r="C53" s="105">
        <v>9</v>
      </c>
      <c r="D53" s="105"/>
      <c r="E53" s="105"/>
      <c r="F53" s="105"/>
      <c r="G53" s="105">
        <v>4</v>
      </c>
      <c r="H53" s="105">
        <v>5</v>
      </c>
      <c r="I53" s="105"/>
      <c r="J53" s="105"/>
      <c r="K53" s="105"/>
    </row>
    <row r="54" spans="1:11" ht="26.25" thickBot="1" x14ac:dyDescent="0.3">
      <c r="A54" s="48" t="s">
        <v>53</v>
      </c>
      <c r="B54" s="37">
        <v>204</v>
      </c>
      <c r="C54" s="105">
        <v>15</v>
      </c>
      <c r="D54" s="105"/>
      <c r="E54" s="105"/>
      <c r="F54" s="105"/>
      <c r="G54" s="105">
        <v>15</v>
      </c>
      <c r="H54" s="105"/>
      <c r="I54" s="105"/>
      <c r="J54" s="105"/>
      <c r="K54" s="105"/>
    </row>
    <row r="55" spans="1:11" ht="39" thickBot="1" x14ac:dyDescent="0.3">
      <c r="A55" s="48" t="s">
        <v>54</v>
      </c>
      <c r="B55" s="37">
        <v>205</v>
      </c>
      <c r="C55" s="105">
        <v>7</v>
      </c>
      <c r="D55" s="105"/>
      <c r="E55" s="105"/>
      <c r="F55" s="105"/>
      <c r="G55" s="105">
        <v>7</v>
      </c>
      <c r="H55" s="105"/>
      <c r="I55" s="105"/>
      <c r="J55" s="105"/>
      <c r="K55" s="105"/>
    </row>
    <row r="56" spans="1:11" ht="26.25" thickBot="1" x14ac:dyDescent="0.3">
      <c r="A56" s="48" t="s">
        <v>55</v>
      </c>
      <c r="B56" s="37">
        <v>206</v>
      </c>
      <c r="C56" s="105">
        <v>124</v>
      </c>
      <c r="D56" s="105"/>
      <c r="E56" s="105"/>
      <c r="F56" s="105"/>
      <c r="G56" s="105">
        <v>115</v>
      </c>
      <c r="H56" s="105">
        <v>9</v>
      </c>
      <c r="I56" s="105"/>
      <c r="J56" s="105"/>
      <c r="K56" s="105"/>
    </row>
    <row r="57" spans="1:11" ht="26.25" thickBot="1" x14ac:dyDescent="0.3">
      <c r="A57" s="44" t="s">
        <v>211</v>
      </c>
      <c r="B57" s="46">
        <v>207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1:11" ht="15.75" thickBot="1" x14ac:dyDescent="0.3">
      <c r="A58" s="39" t="s">
        <v>56</v>
      </c>
      <c r="B58" s="37">
        <v>208</v>
      </c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s="62" customFormat="1" ht="39" thickBot="1" x14ac:dyDescent="0.3">
      <c r="A59" s="59" t="s">
        <v>57</v>
      </c>
      <c r="B59" s="60">
        <v>209</v>
      </c>
      <c r="C59" s="61">
        <v>3</v>
      </c>
      <c r="D59" s="61"/>
      <c r="E59" s="61"/>
      <c r="F59" s="61"/>
      <c r="G59" s="61">
        <v>3</v>
      </c>
      <c r="H59" s="61"/>
      <c r="I59" s="61"/>
      <c r="J59" s="61"/>
      <c r="K59" s="61"/>
    </row>
    <row r="60" spans="1:11" s="27" customFormat="1" ht="39" thickBot="1" x14ac:dyDescent="0.3">
      <c r="A60" s="71" t="s">
        <v>212</v>
      </c>
      <c r="B60" s="72" t="s">
        <v>58</v>
      </c>
      <c r="C60" s="73"/>
      <c r="D60" s="73"/>
      <c r="E60" s="73"/>
      <c r="F60" s="73"/>
      <c r="G60" s="73"/>
      <c r="H60" s="73"/>
      <c r="I60" s="73"/>
      <c r="J60" s="73"/>
      <c r="K60" s="73"/>
    </row>
    <row r="61" spans="1:11" s="27" customFormat="1" ht="26.25" thickBot="1" x14ac:dyDescent="0.3">
      <c r="A61" s="24" t="s">
        <v>59</v>
      </c>
      <c r="B61" s="25">
        <v>211</v>
      </c>
      <c r="C61" s="26"/>
      <c r="D61" s="26"/>
      <c r="E61" s="26"/>
      <c r="F61" s="26"/>
      <c r="G61" s="26"/>
      <c r="H61" s="26"/>
      <c r="I61" s="26"/>
      <c r="J61" s="26"/>
      <c r="K61" s="26"/>
    </row>
    <row r="62" spans="1:11" s="27" customFormat="1" ht="26.25" thickBot="1" x14ac:dyDescent="0.3">
      <c r="A62" s="74" t="s">
        <v>60</v>
      </c>
      <c r="B62" s="25" t="s">
        <v>61</v>
      </c>
      <c r="C62" s="26">
        <v>3</v>
      </c>
      <c r="D62" s="26"/>
      <c r="E62" s="26"/>
      <c r="F62" s="26"/>
      <c r="G62" s="26">
        <v>3</v>
      </c>
      <c r="H62" s="26"/>
      <c r="I62" s="26"/>
      <c r="J62" s="26"/>
      <c r="K62" s="26"/>
    </row>
    <row r="63" spans="1:11" ht="26.25" thickBot="1" x14ac:dyDescent="0.3">
      <c r="A63" s="39" t="s">
        <v>62</v>
      </c>
      <c r="B63" s="37">
        <v>213</v>
      </c>
      <c r="C63" s="105">
        <v>20</v>
      </c>
      <c r="D63" s="105"/>
      <c r="E63" s="105"/>
      <c r="F63" s="105"/>
      <c r="G63" s="105">
        <v>20</v>
      </c>
      <c r="H63" s="105"/>
      <c r="I63" s="105"/>
      <c r="J63" s="105"/>
      <c r="K63" s="105"/>
    </row>
    <row r="64" spans="1:11" ht="26.25" thickBot="1" x14ac:dyDescent="0.3">
      <c r="A64" s="39" t="s">
        <v>63</v>
      </c>
      <c r="B64" s="37">
        <v>214</v>
      </c>
      <c r="C64" s="50"/>
      <c r="D64" s="105"/>
      <c r="E64" s="105"/>
      <c r="F64" s="105"/>
      <c r="G64" s="105"/>
      <c r="H64" s="105"/>
      <c r="I64" s="105"/>
      <c r="J64" s="105"/>
      <c r="K64" s="105"/>
    </row>
    <row r="65" spans="1:15" ht="15" customHeight="1" x14ac:dyDescent="0.25">
      <c r="A65" s="136" t="s">
        <v>64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8"/>
    </row>
    <row r="66" spans="1:15" ht="15.75" customHeight="1" thickBot="1" x14ac:dyDescent="0.3">
      <c r="A66" s="139" t="s">
        <v>65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1"/>
    </row>
    <row r="67" spans="1:15" s="62" customFormat="1" ht="26.25" thickBot="1" x14ac:dyDescent="0.3">
      <c r="A67" s="59" t="s">
        <v>66</v>
      </c>
      <c r="B67" s="60">
        <v>301</v>
      </c>
      <c r="C67" s="61">
        <v>67387.034</v>
      </c>
      <c r="D67" s="61"/>
      <c r="E67" s="61"/>
      <c r="F67" s="61"/>
      <c r="G67" s="61">
        <f>G78+G72</f>
        <v>27339.897000000001</v>
      </c>
      <c r="H67" s="61">
        <f>H78+H72</f>
        <v>1746.3899999999999</v>
      </c>
      <c r="I67" s="61"/>
      <c r="J67" s="61">
        <v>22230.9</v>
      </c>
      <c r="K67" s="61">
        <v>7721.2</v>
      </c>
    </row>
    <row r="68" spans="1:15" ht="51.75" thickBot="1" x14ac:dyDescent="0.3">
      <c r="A68" s="39" t="s">
        <v>67</v>
      </c>
      <c r="B68" s="37">
        <v>302</v>
      </c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5" s="62" customFormat="1" ht="51.75" thickBot="1" x14ac:dyDescent="0.3">
      <c r="A69" s="59" t="s">
        <v>68</v>
      </c>
      <c r="B69" s="60">
        <v>303</v>
      </c>
      <c r="C69" s="61">
        <v>7073.01</v>
      </c>
      <c r="D69" s="61"/>
      <c r="E69" s="61"/>
      <c r="F69" s="61"/>
      <c r="G69" s="61">
        <f>G70+G72</f>
        <v>9316.7780000000002</v>
      </c>
      <c r="H69" s="61">
        <v>1710.73</v>
      </c>
      <c r="I69" s="61"/>
      <c r="J69" s="61"/>
      <c r="K69" s="61"/>
    </row>
    <row r="70" spans="1:15" s="27" customFormat="1" ht="64.5" thickBot="1" x14ac:dyDescent="0.3">
      <c r="A70" s="24" t="s">
        <v>178</v>
      </c>
      <c r="B70" s="25" t="s">
        <v>179</v>
      </c>
      <c r="C70" s="26">
        <v>3417.83</v>
      </c>
      <c r="D70" s="26"/>
      <c r="E70" s="26"/>
      <c r="F70" s="26"/>
      <c r="G70" s="26">
        <v>2219.94</v>
      </c>
      <c r="H70" s="26">
        <v>1197.8899999999999</v>
      </c>
      <c r="I70" s="26"/>
      <c r="J70" s="26"/>
      <c r="K70" s="26"/>
    </row>
    <row r="71" spans="1:15" s="27" customFormat="1" ht="64.5" thickBot="1" x14ac:dyDescent="0.3">
      <c r="A71" s="24" t="s">
        <v>181</v>
      </c>
      <c r="B71" s="25" t="s">
        <v>180</v>
      </c>
      <c r="C71" s="26"/>
      <c r="D71" s="26"/>
      <c r="E71" s="26"/>
      <c r="F71" s="26"/>
      <c r="G71" s="26"/>
      <c r="H71" s="26"/>
      <c r="I71" s="26"/>
      <c r="J71" s="26"/>
      <c r="K71" s="26"/>
    </row>
    <row r="72" spans="1:15" s="27" customFormat="1" ht="64.5" thickBot="1" x14ac:dyDescent="0.3">
      <c r="A72" s="24" t="s">
        <v>69</v>
      </c>
      <c r="B72" s="25">
        <v>304</v>
      </c>
      <c r="C72" s="26">
        <v>3655.1700000000005</v>
      </c>
      <c r="D72" s="26"/>
      <c r="E72" s="26"/>
      <c r="F72" s="26"/>
      <c r="G72" s="26">
        <v>7096.8379999999997</v>
      </c>
      <c r="H72" s="26">
        <v>512.84</v>
      </c>
      <c r="I72" s="26"/>
      <c r="J72" s="26"/>
      <c r="K72" s="26"/>
    </row>
    <row r="73" spans="1:15" s="66" customFormat="1" ht="77.25" thickBot="1" x14ac:dyDescent="0.3">
      <c r="A73" s="63" t="s">
        <v>183</v>
      </c>
      <c r="B73" s="64" t="s">
        <v>182</v>
      </c>
      <c r="C73" s="65">
        <v>3440.05</v>
      </c>
      <c r="D73" s="65"/>
      <c r="E73" s="65"/>
      <c r="F73" s="65"/>
      <c r="G73" s="65">
        <v>7096.8379999999997</v>
      </c>
      <c r="H73" s="65">
        <v>297.72000000000003</v>
      </c>
      <c r="I73" s="65"/>
      <c r="J73" s="65"/>
      <c r="K73" s="65"/>
    </row>
    <row r="74" spans="1:15" s="66" customFormat="1" ht="90" thickBot="1" x14ac:dyDescent="0.3">
      <c r="A74" s="63" t="s">
        <v>184</v>
      </c>
      <c r="B74" s="64">
        <v>305</v>
      </c>
      <c r="C74" s="65"/>
      <c r="D74" s="65"/>
      <c r="E74" s="65"/>
      <c r="F74" s="65"/>
      <c r="G74" s="65"/>
      <c r="H74" s="65"/>
      <c r="I74" s="65"/>
      <c r="J74" s="65"/>
      <c r="K74" s="65"/>
    </row>
    <row r="75" spans="1:15" s="66" customFormat="1" ht="51.75" thickBot="1" x14ac:dyDescent="0.3">
      <c r="A75" s="63" t="s">
        <v>70</v>
      </c>
      <c r="B75" s="64">
        <v>306</v>
      </c>
      <c r="C75" s="65">
        <v>215.12</v>
      </c>
      <c r="D75" s="65"/>
      <c r="E75" s="65"/>
      <c r="F75" s="65"/>
      <c r="G75" s="65"/>
      <c r="H75" s="65">
        <v>215.12</v>
      </c>
      <c r="I75" s="65"/>
      <c r="J75" s="65"/>
      <c r="K75" s="65"/>
    </row>
    <row r="76" spans="1:15" ht="39" thickBot="1" x14ac:dyDescent="0.3">
      <c r="A76" s="39" t="s">
        <v>71</v>
      </c>
      <c r="B76" s="37">
        <v>307</v>
      </c>
      <c r="C76" s="105">
        <v>910</v>
      </c>
      <c r="D76" s="105"/>
      <c r="E76" s="105"/>
      <c r="F76" s="105"/>
      <c r="G76" s="105">
        <v>910</v>
      </c>
      <c r="H76" s="105"/>
      <c r="I76" s="105"/>
      <c r="J76" s="105"/>
      <c r="K76" s="105"/>
      <c r="L76" s="29">
        <v>16</v>
      </c>
      <c r="M76" s="29" t="s">
        <v>226</v>
      </c>
      <c r="N76" s="29">
        <v>20243.059000000001</v>
      </c>
      <c r="O76" s="29">
        <v>17186.617999999999</v>
      </c>
    </row>
    <row r="77" spans="1:15" ht="39" thickBot="1" x14ac:dyDescent="0.3">
      <c r="A77" s="39" t="s">
        <v>72</v>
      </c>
      <c r="B77" s="37">
        <v>308</v>
      </c>
      <c r="C77" s="51">
        <v>330</v>
      </c>
      <c r="D77" s="105"/>
      <c r="E77" s="105"/>
      <c r="F77" s="105"/>
      <c r="G77" s="105">
        <v>330</v>
      </c>
      <c r="H77" s="105"/>
      <c r="I77" s="105"/>
      <c r="J77" s="105"/>
      <c r="K77" s="105"/>
      <c r="L77" s="29">
        <v>6</v>
      </c>
      <c r="M77" s="29" t="s">
        <v>220</v>
      </c>
      <c r="N77" s="29">
        <v>1233.55</v>
      </c>
      <c r="O77" s="29">
        <v>1206.5999999999999</v>
      </c>
    </row>
    <row r="78" spans="1:15" ht="26.25" thickBot="1" x14ac:dyDescent="0.3">
      <c r="A78" s="39" t="s">
        <v>185</v>
      </c>
      <c r="B78" s="37" t="s">
        <v>187</v>
      </c>
      <c r="C78" s="110"/>
      <c r="D78" s="111"/>
      <c r="E78" s="111"/>
      <c r="F78" s="111"/>
      <c r="G78" s="29">
        <v>20243.059000000001</v>
      </c>
      <c r="H78" s="111">
        <v>1233.55</v>
      </c>
      <c r="I78" s="111"/>
      <c r="J78" s="111"/>
      <c r="K78" s="111"/>
    </row>
    <row r="79" spans="1:15" ht="26.25" thickBot="1" x14ac:dyDescent="0.3">
      <c r="A79" s="39" t="s">
        <v>186</v>
      </c>
      <c r="B79" s="37" t="s">
        <v>188</v>
      </c>
      <c r="C79" s="110"/>
      <c r="D79" s="111"/>
      <c r="E79" s="111"/>
      <c r="F79" s="111"/>
      <c r="G79" s="111"/>
      <c r="H79" s="111"/>
      <c r="I79" s="111"/>
      <c r="J79" s="111"/>
      <c r="K79" s="111"/>
      <c r="L79" s="29">
        <v>7</v>
      </c>
      <c r="M79" s="29" t="s">
        <v>257</v>
      </c>
      <c r="N79" s="29">
        <v>7096.8379999999997</v>
      </c>
    </row>
    <row r="80" spans="1:15" s="62" customFormat="1" ht="26.25" thickBot="1" x14ac:dyDescent="0.3">
      <c r="A80" s="59" t="s">
        <v>73</v>
      </c>
      <c r="B80" s="60">
        <v>309</v>
      </c>
      <c r="C80" s="61">
        <v>55667.100000000006</v>
      </c>
      <c r="D80" s="61"/>
      <c r="E80" s="61"/>
      <c r="F80" s="61"/>
      <c r="G80" s="29">
        <v>17186.617999999999</v>
      </c>
      <c r="H80" s="61">
        <v>1206.6100000000001</v>
      </c>
      <c r="I80" s="61"/>
      <c r="J80" s="61">
        <v>22230.9</v>
      </c>
      <c r="K80" s="61">
        <v>7721.2</v>
      </c>
      <c r="L80" s="62">
        <v>2</v>
      </c>
      <c r="M80" s="62" t="s">
        <v>258</v>
      </c>
      <c r="N80" s="62">
        <v>512.84</v>
      </c>
    </row>
    <row r="81" spans="1:11" s="27" customFormat="1" ht="51.75" thickBot="1" x14ac:dyDescent="0.3">
      <c r="A81" s="24" t="s">
        <v>74</v>
      </c>
      <c r="B81" s="25">
        <v>310</v>
      </c>
      <c r="C81" s="26">
        <v>3242.85</v>
      </c>
      <c r="D81" s="26"/>
      <c r="E81" s="26"/>
      <c r="F81" s="26"/>
      <c r="G81" s="26">
        <v>2617.2399999999998</v>
      </c>
      <c r="H81" s="26">
        <v>625.61</v>
      </c>
      <c r="I81" s="26"/>
      <c r="J81" s="26"/>
      <c r="K81" s="26"/>
    </row>
    <row r="82" spans="1:11" s="66" customFormat="1" ht="64.5" thickBot="1" x14ac:dyDescent="0.3">
      <c r="A82" s="63" t="s">
        <v>189</v>
      </c>
      <c r="B82" s="64" t="s">
        <v>191</v>
      </c>
      <c r="C82" s="26">
        <v>3978.65</v>
      </c>
      <c r="D82" s="65"/>
      <c r="E82" s="65"/>
      <c r="F82" s="65"/>
      <c r="G82" s="26">
        <v>2617.2399999999998</v>
      </c>
      <c r="H82" s="26">
        <v>625.61</v>
      </c>
      <c r="I82" s="65"/>
      <c r="J82" s="65">
        <v>692.4</v>
      </c>
      <c r="K82" s="65">
        <v>43.4</v>
      </c>
    </row>
    <row r="83" spans="1:11" s="66" customFormat="1" ht="64.5" thickBot="1" x14ac:dyDescent="0.3">
      <c r="A83" s="63" t="s">
        <v>190</v>
      </c>
      <c r="B83" s="64" t="s">
        <v>192</v>
      </c>
      <c r="C83" s="65"/>
      <c r="D83" s="65"/>
      <c r="E83" s="65"/>
      <c r="F83" s="65"/>
      <c r="G83" s="65"/>
      <c r="H83" s="65"/>
      <c r="I83" s="65"/>
      <c r="J83" s="65"/>
      <c r="K83" s="65"/>
    </row>
    <row r="84" spans="1:11" ht="39" thickBot="1" x14ac:dyDescent="0.3">
      <c r="A84" s="39" t="s">
        <v>75</v>
      </c>
      <c r="B84" s="37">
        <v>311</v>
      </c>
      <c r="C84" s="105">
        <v>573.75</v>
      </c>
      <c r="D84" s="105"/>
      <c r="E84" s="105"/>
      <c r="F84" s="105"/>
      <c r="G84" s="105">
        <v>573.75</v>
      </c>
      <c r="H84" s="105"/>
      <c r="I84" s="105"/>
      <c r="J84" s="105"/>
      <c r="K84" s="105"/>
    </row>
    <row r="85" spans="1:11" ht="39" thickBot="1" x14ac:dyDescent="0.3">
      <c r="A85" s="39" t="s">
        <v>76</v>
      </c>
      <c r="B85" s="37">
        <v>312</v>
      </c>
      <c r="C85" s="105"/>
      <c r="D85" s="105"/>
      <c r="E85" s="105"/>
      <c r="F85" s="105"/>
      <c r="G85" s="105"/>
      <c r="H85" s="105"/>
      <c r="I85" s="105"/>
      <c r="J85" s="105"/>
      <c r="K85" s="105"/>
    </row>
    <row r="86" spans="1:11" ht="39" thickBot="1" x14ac:dyDescent="0.3">
      <c r="A86" s="39" t="s">
        <v>77</v>
      </c>
      <c r="B86" s="37">
        <v>313</v>
      </c>
      <c r="C86" s="105">
        <v>55667.100000000006</v>
      </c>
      <c r="D86" s="105"/>
      <c r="E86" s="105"/>
      <c r="F86" s="105"/>
      <c r="G86" s="29">
        <v>17186.617999999999</v>
      </c>
      <c r="H86" s="105">
        <v>1206.6100000000001</v>
      </c>
      <c r="I86" s="105"/>
      <c r="J86" s="105">
        <v>22230.9</v>
      </c>
      <c r="K86" s="105">
        <v>7721.2</v>
      </c>
    </row>
    <row r="87" spans="1:11" ht="26.25" thickBot="1" x14ac:dyDescent="0.3">
      <c r="A87" s="52" t="s">
        <v>210</v>
      </c>
      <c r="B87" s="46">
        <v>314</v>
      </c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15.75" thickBot="1" x14ac:dyDescent="0.3">
      <c r="A88" s="39" t="s">
        <v>78</v>
      </c>
      <c r="B88" s="37">
        <v>315</v>
      </c>
      <c r="C88" s="105"/>
      <c r="D88" s="105"/>
      <c r="E88" s="105"/>
      <c r="F88" s="105"/>
      <c r="G88" s="105"/>
      <c r="H88" s="105"/>
      <c r="I88" s="105"/>
      <c r="J88" s="105"/>
      <c r="K88" s="105"/>
    </row>
    <row r="89" spans="1:11" ht="26.25" thickBot="1" x14ac:dyDescent="0.3">
      <c r="A89" s="39" t="s">
        <v>79</v>
      </c>
      <c r="B89" s="37">
        <v>321</v>
      </c>
      <c r="C89" s="105"/>
      <c r="D89" s="105"/>
      <c r="E89" s="105"/>
      <c r="F89" s="105"/>
      <c r="G89" s="105"/>
      <c r="H89" s="105"/>
      <c r="I89" s="105"/>
      <c r="J89" s="105"/>
      <c r="K89" s="105"/>
    </row>
    <row r="90" spans="1:11" ht="26.25" thickBot="1" x14ac:dyDescent="0.3">
      <c r="A90" s="39" t="s">
        <v>80</v>
      </c>
      <c r="B90" s="37">
        <v>322</v>
      </c>
      <c r="C90" s="105"/>
      <c r="D90" s="105"/>
      <c r="E90" s="105"/>
      <c r="F90" s="105"/>
      <c r="G90" s="105"/>
      <c r="H90" s="105"/>
      <c r="I90" s="105"/>
      <c r="J90" s="105"/>
      <c r="K90" s="105"/>
    </row>
    <row r="91" spans="1:11" ht="26.25" thickBot="1" x14ac:dyDescent="0.3">
      <c r="A91" s="52" t="s">
        <v>209</v>
      </c>
      <c r="B91" s="46">
        <v>323</v>
      </c>
      <c r="C91" s="49"/>
      <c r="D91" s="49"/>
      <c r="E91" s="49"/>
      <c r="F91" s="49"/>
      <c r="G91" s="49"/>
      <c r="H91" s="49"/>
      <c r="I91" s="49"/>
      <c r="J91" s="49"/>
      <c r="K91" s="49"/>
    </row>
    <row r="92" spans="1:11" ht="26.25" thickBot="1" x14ac:dyDescent="0.3">
      <c r="A92" s="48" t="s">
        <v>45</v>
      </c>
      <c r="B92" s="37">
        <v>324</v>
      </c>
      <c r="C92" s="105"/>
      <c r="D92" s="105"/>
      <c r="E92" s="105"/>
      <c r="F92" s="105"/>
      <c r="G92" s="105"/>
      <c r="H92" s="105"/>
      <c r="I92" s="105"/>
      <c r="J92" s="105"/>
      <c r="K92" s="105"/>
    </row>
    <row r="93" spans="1:11" ht="39" thickBot="1" x14ac:dyDescent="0.3">
      <c r="A93" s="48" t="s">
        <v>46</v>
      </c>
      <c r="B93" s="37">
        <v>325</v>
      </c>
      <c r="C93" s="105"/>
      <c r="D93" s="105"/>
      <c r="E93" s="105"/>
      <c r="F93" s="105"/>
      <c r="G93" s="105"/>
      <c r="H93" s="105"/>
      <c r="I93" s="105"/>
      <c r="J93" s="105"/>
      <c r="K93" s="105"/>
    </row>
    <row r="94" spans="1:11" ht="15.75" thickBot="1" x14ac:dyDescent="0.3">
      <c r="A94" s="39" t="s">
        <v>47</v>
      </c>
      <c r="B94" s="37">
        <v>326</v>
      </c>
      <c r="C94" s="105"/>
      <c r="D94" s="105"/>
      <c r="E94" s="105"/>
      <c r="F94" s="105"/>
      <c r="G94" s="105"/>
      <c r="H94" s="105"/>
      <c r="I94" s="105"/>
      <c r="J94" s="105"/>
      <c r="K94" s="105"/>
    </row>
    <row r="95" spans="1:11" ht="24" customHeight="1" thickBot="1" x14ac:dyDescent="0.3">
      <c r="A95" s="142" t="s">
        <v>81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4"/>
    </row>
    <row r="96" spans="1:11" ht="24" customHeight="1" thickBot="1" x14ac:dyDescent="0.3">
      <c r="A96" s="142" t="s">
        <v>82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4"/>
    </row>
    <row r="97" spans="1:11" s="62" customFormat="1" ht="64.5" thickBot="1" x14ac:dyDescent="0.3">
      <c r="A97" s="59" t="s">
        <v>83</v>
      </c>
      <c r="B97" s="60" t="s">
        <v>208</v>
      </c>
      <c r="C97" s="61">
        <v>36</v>
      </c>
      <c r="D97" s="61"/>
      <c r="E97" s="61"/>
      <c r="F97" s="61"/>
      <c r="G97" s="61">
        <v>28</v>
      </c>
      <c r="H97" s="61">
        <v>8</v>
      </c>
      <c r="I97" s="61"/>
      <c r="J97" s="60"/>
      <c r="K97" s="60"/>
    </row>
    <row r="98" spans="1:11" ht="77.25" thickBot="1" x14ac:dyDescent="0.3">
      <c r="A98" s="39" t="s">
        <v>84</v>
      </c>
      <c r="B98" s="37" t="s">
        <v>207</v>
      </c>
      <c r="C98" s="105">
        <v>11</v>
      </c>
      <c r="D98" s="105"/>
      <c r="E98" s="105"/>
      <c r="F98" s="105"/>
      <c r="G98" s="105">
        <v>5</v>
      </c>
      <c r="H98" s="105">
        <v>6</v>
      </c>
      <c r="I98" s="105"/>
      <c r="J98" s="37"/>
      <c r="K98" s="37"/>
    </row>
    <row r="99" spans="1:11" s="62" customFormat="1" ht="51.75" thickBot="1" x14ac:dyDescent="0.3">
      <c r="A99" s="59" t="s">
        <v>85</v>
      </c>
      <c r="B99" s="60" t="s">
        <v>205</v>
      </c>
      <c r="C99" s="61">
        <v>32</v>
      </c>
      <c r="D99" s="61"/>
      <c r="E99" s="61"/>
      <c r="F99" s="61"/>
      <c r="G99" s="61">
        <v>25</v>
      </c>
      <c r="H99" s="61">
        <v>7</v>
      </c>
      <c r="I99" s="61"/>
      <c r="J99" s="60"/>
      <c r="K99" s="60"/>
    </row>
    <row r="100" spans="1:11" ht="90" thickBot="1" x14ac:dyDescent="0.3">
      <c r="A100" s="39" t="s">
        <v>86</v>
      </c>
      <c r="B100" s="37" t="s">
        <v>206</v>
      </c>
      <c r="C100" s="105">
        <v>8</v>
      </c>
      <c r="D100" s="105"/>
      <c r="E100" s="105"/>
      <c r="F100" s="105"/>
      <c r="G100" s="105">
        <v>4</v>
      </c>
      <c r="H100" s="105">
        <v>4</v>
      </c>
      <c r="I100" s="105"/>
      <c r="J100" s="37"/>
      <c r="K100" s="37"/>
    </row>
    <row r="101" spans="1:11" ht="21.6" customHeight="1" thickBot="1" x14ac:dyDescent="0.3">
      <c r="A101" s="142" t="s">
        <v>87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4"/>
    </row>
    <row r="102" spans="1:11" ht="77.25" thickBot="1" x14ac:dyDescent="0.3">
      <c r="A102" s="39" t="s">
        <v>88</v>
      </c>
      <c r="B102" s="37" t="s">
        <v>204</v>
      </c>
      <c r="C102" s="105">
        <v>120</v>
      </c>
      <c r="D102" s="105"/>
      <c r="E102" s="105"/>
      <c r="F102" s="105"/>
      <c r="G102" s="105">
        <v>112</v>
      </c>
      <c r="H102" s="105">
        <v>8</v>
      </c>
      <c r="I102" s="105"/>
      <c r="J102" s="37"/>
      <c r="K102" s="37"/>
    </row>
    <row r="103" spans="1:11" ht="39" thickBot="1" x14ac:dyDescent="0.3">
      <c r="A103" s="39" t="s">
        <v>89</v>
      </c>
      <c r="B103" s="37" t="s">
        <v>203</v>
      </c>
      <c r="C103" s="105">
        <v>3</v>
      </c>
      <c r="D103" s="105"/>
      <c r="E103" s="105"/>
      <c r="F103" s="105"/>
      <c r="G103" s="105">
        <v>3</v>
      </c>
      <c r="H103" s="105"/>
      <c r="I103" s="105"/>
      <c r="J103" s="37"/>
      <c r="K103" s="37"/>
    </row>
    <row r="104" spans="1:11" ht="51.75" thickBot="1" x14ac:dyDescent="0.3">
      <c r="A104" s="39" t="s">
        <v>90</v>
      </c>
      <c r="B104" s="37" t="s">
        <v>202</v>
      </c>
      <c r="C104" s="105"/>
      <c r="D104" s="105"/>
      <c r="E104" s="105"/>
      <c r="F104" s="105"/>
      <c r="G104" s="105"/>
      <c r="H104" s="105"/>
      <c r="I104" s="105"/>
      <c r="J104" s="37"/>
      <c r="K104" s="37"/>
    </row>
    <row r="105" spans="1:11" ht="15" customHeight="1" x14ac:dyDescent="0.25">
      <c r="A105" s="136" t="s">
        <v>91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8"/>
    </row>
    <row r="106" spans="1:11" ht="15.75" customHeight="1" thickBot="1" x14ac:dyDescent="0.3">
      <c r="A106" s="139" t="s">
        <v>92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1"/>
    </row>
    <row r="107" spans="1:11" ht="15.75" thickBot="1" x14ac:dyDescent="0.3">
      <c r="A107" s="53" t="s">
        <v>93</v>
      </c>
      <c r="B107" s="37" t="s">
        <v>201</v>
      </c>
      <c r="C107" s="105">
        <v>69483.349999999991</v>
      </c>
      <c r="D107" s="37"/>
      <c r="E107" s="37"/>
      <c r="F107" s="37"/>
      <c r="G107" s="37"/>
      <c r="H107" s="37"/>
      <c r="I107" s="37"/>
      <c r="J107" s="37"/>
      <c r="K107" s="37"/>
    </row>
    <row r="108" spans="1:11" s="62" customFormat="1" ht="60.75" thickBot="1" x14ac:dyDescent="0.3">
      <c r="A108" s="75" t="s">
        <v>94</v>
      </c>
      <c r="B108" s="60" t="s">
        <v>200</v>
      </c>
      <c r="C108" s="61">
        <v>28201.519999999997</v>
      </c>
      <c r="D108" s="60"/>
      <c r="E108" s="60"/>
      <c r="F108" s="60"/>
      <c r="G108" s="60"/>
      <c r="H108" s="60"/>
      <c r="I108" s="60"/>
      <c r="J108" s="60"/>
      <c r="K108" s="60"/>
    </row>
    <row r="109" spans="1:11" ht="51.75" thickBot="1" x14ac:dyDescent="0.3">
      <c r="A109" s="54" t="s">
        <v>95</v>
      </c>
      <c r="B109" s="37" t="s">
        <v>199</v>
      </c>
      <c r="C109" s="105">
        <v>23460.45</v>
      </c>
      <c r="D109" s="105"/>
      <c r="E109" s="105"/>
      <c r="F109" s="105"/>
      <c r="G109" s="105">
        <v>21714.059999999998</v>
      </c>
      <c r="H109" s="105">
        <v>1746.3899999999999</v>
      </c>
      <c r="I109" s="105"/>
      <c r="J109" s="37"/>
      <c r="K109" s="37"/>
    </row>
    <row r="110" spans="1:11" ht="64.5" thickBot="1" x14ac:dyDescent="0.3">
      <c r="A110" s="40" t="s">
        <v>96</v>
      </c>
      <c r="B110" s="37" t="s">
        <v>198</v>
      </c>
      <c r="C110" s="105">
        <v>5650.29</v>
      </c>
      <c r="D110" s="105"/>
      <c r="E110" s="105"/>
      <c r="F110" s="105"/>
      <c r="G110" s="105">
        <v>4553.09</v>
      </c>
      <c r="H110" s="105">
        <v>1097.2</v>
      </c>
      <c r="I110" s="105"/>
      <c r="J110" s="37"/>
      <c r="K110" s="37"/>
    </row>
    <row r="111" spans="1:11" s="62" customFormat="1" ht="90" thickBot="1" x14ac:dyDescent="0.3">
      <c r="A111" s="59" t="s">
        <v>214</v>
      </c>
      <c r="B111" s="60" t="s">
        <v>197</v>
      </c>
      <c r="C111" s="61">
        <v>13254.339999999998</v>
      </c>
      <c r="D111" s="61"/>
      <c r="E111" s="61"/>
      <c r="F111" s="61"/>
      <c r="G111" s="61">
        <v>12631.89</v>
      </c>
      <c r="H111" s="61">
        <v>622.45000000000005</v>
      </c>
      <c r="I111" s="61"/>
      <c r="J111" s="60"/>
      <c r="K111" s="60"/>
    </row>
    <row r="112" spans="1:11" s="70" customFormat="1" ht="26.25" thickBot="1" x14ac:dyDescent="0.3">
      <c r="A112" s="76" t="s">
        <v>213</v>
      </c>
      <c r="B112" s="77" t="s">
        <v>196</v>
      </c>
      <c r="C112" s="78">
        <v>13254.339999999998</v>
      </c>
      <c r="D112" s="78"/>
      <c r="E112" s="78"/>
      <c r="F112" s="78"/>
      <c r="G112" s="78">
        <v>12631.89</v>
      </c>
      <c r="H112" s="78">
        <v>622.45000000000005</v>
      </c>
      <c r="I112" s="78"/>
      <c r="J112" s="77"/>
      <c r="K112" s="77"/>
    </row>
    <row r="113" spans="1:11" s="70" customFormat="1" ht="26.25" thickBot="1" x14ac:dyDescent="0.3">
      <c r="A113" s="79" t="s">
        <v>97</v>
      </c>
      <c r="B113" s="68" t="s">
        <v>195</v>
      </c>
      <c r="C113" s="69"/>
      <c r="D113" s="69"/>
      <c r="E113" s="69"/>
      <c r="F113" s="69"/>
      <c r="G113" s="69"/>
      <c r="H113" s="69"/>
      <c r="I113" s="69"/>
      <c r="J113" s="68"/>
      <c r="K113" s="68"/>
    </row>
    <row r="114" spans="1:11" s="62" customFormat="1" ht="90" thickBot="1" x14ac:dyDescent="0.3">
      <c r="A114" s="59" t="s">
        <v>215</v>
      </c>
      <c r="B114" s="60" t="s">
        <v>194</v>
      </c>
      <c r="C114" s="61">
        <v>1546.6599999999999</v>
      </c>
      <c r="D114" s="61"/>
      <c r="E114" s="61"/>
      <c r="F114" s="61"/>
      <c r="G114" s="61">
        <v>962.5</v>
      </c>
      <c r="H114" s="61">
        <v>584.16</v>
      </c>
      <c r="I114" s="61"/>
      <c r="J114" s="60"/>
      <c r="K114" s="60"/>
    </row>
    <row r="115" spans="1:11" ht="77.25" thickBot="1" x14ac:dyDescent="0.3">
      <c r="A115" s="48" t="s">
        <v>98</v>
      </c>
      <c r="B115" s="55" t="s">
        <v>193</v>
      </c>
      <c r="C115" s="55"/>
      <c r="D115" s="55"/>
      <c r="E115" s="55"/>
      <c r="F115" s="55"/>
      <c r="G115" s="37"/>
      <c r="H115" s="55"/>
      <c r="I115" s="55"/>
      <c r="J115" s="55"/>
      <c r="K115" s="55"/>
    </row>
    <row r="116" spans="1:11" ht="15.75" x14ac:dyDescent="0.25">
      <c r="A116" s="56"/>
    </row>
    <row r="117" spans="1:11" ht="16.5" customHeight="1" x14ac:dyDescent="0.25">
      <c r="A117" s="158" t="s">
        <v>99</v>
      </c>
      <c r="B117" s="80"/>
      <c r="C117" s="146" t="s">
        <v>254</v>
      </c>
      <c r="D117" s="146"/>
      <c r="E117" s="93"/>
      <c r="F117" s="146" t="s">
        <v>255</v>
      </c>
      <c r="G117" s="146"/>
      <c r="H117" s="146"/>
      <c r="I117" s="146"/>
    </row>
    <row r="118" spans="1:11" ht="16.5" thickBot="1" x14ac:dyDescent="0.3">
      <c r="A118" s="158"/>
      <c r="B118" s="80"/>
      <c r="C118" s="150"/>
      <c r="D118" s="150"/>
      <c r="E118" s="32"/>
      <c r="F118" s="150"/>
      <c r="G118" s="150"/>
      <c r="H118" s="150"/>
      <c r="I118" s="150"/>
    </row>
    <row r="119" spans="1:11" ht="15.75" x14ac:dyDescent="0.25">
      <c r="A119" s="80"/>
      <c r="B119" s="57"/>
      <c r="C119" s="151" t="s">
        <v>100</v>
      </c>
      <c r="D119" s="151"/>
      <c r="E119" s="57"/>
      <c r="F119" s="151" t="s">
        <v>101</v>
      </c>
      <c r="G119" s="151"/>
      <c r="H119" s="151"/>
      <c r="I119" s="151"/>
    </row>
    <row r="120" spans="1:11" ht="15.75" x14ac:dyDescent="0.25">
      <c r="A120" s="80"/>
      <c r="B120" s="57"/>
      <c r="C120" s="57"/>
      <c r="D120" s="57"/>
      <c r="E120" s="57"/>
    </row>
    <row r="121" spans="1:11" ht="16.5" thickBot="1" x14ac:dyDescent="0.3">
      <c r="A121" s="80"/>
      <c r="B121" s="57"/>
      <c r="C121" s="57"/>
      <c r="D121" s="57"/>
      <c r="E121" s="58"/>
    </row>
    <row r="122" spans="1:11" ht="15.75" x14ac:dyDescent="0.25">
      <c r="A122" s="80"/>
      <c r="B122" s="57"/>
      <c r="C122" s="57"/>
      <c r="D122" s="57"/>
      <c r="E122" s="57" t="s">
        <v>102</v>
      </c>
    </row>
    <row r="123" spans="1:11" ht="15.75" x14ac:dyDescent="0.25">
      <c r="A123" s="56"/>
    </row>
    <row r="124" spans="1:11" ht="31.5" x14ac:dyDescent="0.25">
      <c r="A124" s="28" t="s">
        <v>239</v>
      </c>
    </row>
    <row r="125" spans="1:11" ht="15.75" x14ac:dyDescent="0.25">
      <c r="A125" s="28" t="s">
        <v>240</v>
      </c>
    </row>
    <row r="126" spans="1:11" ht="31.5" x14ac:dyDescent="0.25">
      <c r="A126" s="28" t="s">
        <v>241</v>
      </c>
    </row>
    <row r="128" spans="1:11" ht="15.75" x14ac:dyDescent="0.25">
      <c r="A128" s="56"/>
    </row>
  </sheetData>
  <mergeCells count="31">
    <mergeCell ref="B9:J9"/>
    <mergeCell ref="C117:D118"/>
    <mergeCell ref="F117:I118"/>
    <mergeCell ref="C119:D119"/>
    <mergeCell ref="F119:I119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17:A118"/>
    <mergeCell ref="A2:K2"/>
    <mergeCell ref="A3:K3"/>
    <mergeCell ref="A4:K4"/>
    <mergeCell ref="A5:K5"/>
    <mergeCell ref="A6:K6"/>
    <mergeCell ref="A13:K13"/>
    <mergeCell ref="A96:K96"/>
    <mergeCell ref="A101:K101"/>
    <mergeCell ref="B11:K11"/>
    <mergeCell ref="A95:K95"/>
    <mergeCell ref="A105:K105"/>
    <mergeCell ref="A106:K106"/>
    <mergeCell ref="A65:K65"/>
    <mergeCell ref="A66:K66"/>
    <mergeCell ref="A50:K50"/>
  </mergeCells>
  <hyperlinks>
    <hyperlink ref="A108" r:id="rId1" display="consultantplus://offline/ref=CF0B65AD7F358AF64A7F96E48FA9F722905D1B93A50E5216B7F11D768EEDDF1330B561F0A1B2C9E9U8x2M" xr:uid="{00000000-0004-0000-0000-000000000000}"/>
  </hyperlinks>
  <pageMargins left="0.7" right="0.7" top="0.75" bottom="0.75" header="0.3" footer="0.3"/>
  <pageSetup paperSize="9" scale="4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4"/>
  <sheetViews>
    <sheetView tabSelected="1" view="pageBreakPreview" topLeftCell="A37" zoomScale="90" zoomScaleNormal="100" zoomScaleSheetLayoutView="90" workbookViewId="0">
      <selection activeCell="A80" sqref="A80"/>
    </sheetView>
  </sheetViews>
  <sheetFormatPr defaultRowHeight="15" x14ac:dyDescent="0.25"/>
  <cols>
    <col min="1" max="1" width="8.7109375" customWidth="1"/>
    <col min="2" max="2" width="52.42578125" customWidth="1"/>
    <col min="3" max="3" width="12.42578125" customWidth="1"/>
    <col min="4" max="4" width="14.42578125" customWidth="1"/>
    <col min="5" max="5" width="13.85546875" customWidth="1"/>
    <col min="6" max="6" width="12.42578125" customWidth="1"/>
    <col min="7" max="7" width="14.7109375" customWidth="1"/>
    <col min="8" max="10" width="12.42578125" customWidth="1"/>
  </cols>
  <sheetData>
    <row r="1" spans="1:10" ht="16.5" x14ac:dyDescent="0.25">
      <c r="A1" s="1"/>
    </row>
    <row r="2" spans="1:10" ht="16.5" x14ac:dyDescent="0.25">
      <c r="A2" s="172" t="s">
        <v>103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5.7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6.5" x14ac:dyDescent="0.25">
      <c r="A4" s="162" t="s">
        <v>104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6.5" x14ac:dyDescent="0.25">
      <c r="A5" s="162" t="s">
        <v>105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6.5" x14ac:dyDescent="0.25">
      <c r="A6" s="162" t="s">
        <v>106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.75" x14ac:dyDescent="0.25">
      <c r="A7" s="2"/>
    </row>
    <row r="8" spans="1:10" ht="31.5" x14ac:dyDescent="0.25">
      <c r="A8" s="3" t="s">
        <v>107</v>
      </c>
      <c r="B8" s="164" t="s">
        <v>218</v>
      </c>
      <c r="C8" s="164"/>
      <c r="D8" s="164"/>
      <c r="E8" s="164"/>
      <c r="F8" s="164"/>
      <c r="G8" s="164"/>
      <c r="H8" s="164"/>
      <c r="I8" s="164"/>
      <c r="J8" s="22"/>
    </row>
    <row r="9" spans="1:10" ht="15.75" x14ac:dyDescent="0.25">
      <c r="A9" s="3"/>
      <c r="B9" s="165"/>
      <c r="C9" s="165"/>
      <c r="D9" s="165"/>
      <c r="E9" s="165"/>
      <c r="F9" s="165"/>
      <c r="G9" s="165"/>
      <c r="H9" s="165"/>
      <c r="I9" s="165"/>
      <c r="J9" s="22"/>
    </row>
    <row r="10" spans="1:10" ht="15.75" x14ac:dyDescent="0.25">
      <c r="A10" s="3"/>
      <c r="B10" s="4"/>
      <c r="J10" s="22"/>
    </row>
    <row r="11" spans="1:10" ht="47.25" x14ac:dyDescent="0.25">
      <c r="A11" s="3" t="s">
        <v>7</v>
      </c>
      <c r="B11" s="165" t="s">
        <v>242</v>
      </c>
      <c r="C11" s="165"/>
      <c r="D11" s="165"/>
      <c r="E11" s="165"/>
      <c r="F11" s="165"/>
      <c r="G11" s="165"/>
      <c r="H11" s="165"/>
      <c r="I11" s="165"/>
      <c r="J11" s="22"/>
    </row>
    <row r="12" spans="1:10" ht="15.75" x14ac:dyDescent="0.25">
      <c r="A12" s="5"/>
      <c r="J12" s="22"/>
    </row>
    <row r="13" spans="1:10" ht="16.5" thickBot="1" x14ac:dyDescent="0.3">
      <c r="A13" s="163" t="s">
        <v>8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ht="15.75" thickBot="1" x14ac:dyDescent="0.3">
      <c r="A14" s="174" t="s">
        <v>108</v>
      </c>
      <c r="B14" s="174" t="s">
        <v>109</v>
      </c>
      <c r="C14" s="174" t="s">
        <v>110</v>
      </c>
      <c r="D14" s="174" t="s">
        <v>216</v>
      </c>
      <c r="E14" s="174" t="s">
        <v>111</v>
      </c>
      <c r="F14" s="174" t="s">
        <v>112</v>
      </c>
      <c r="G14" s="174" t="s">
        <v>113</v>
      </c>
      <c r="H14" s="177" t="s">
        <v>114</v>
      </c>
      <c r="I14" s="178"/>
      <c r="J14" s="174" t="s">
        <v>115</v>
      </c>
    </row>
    <row r="15" spans="1:10" ht="25.5" x14ac:dyDescent="0.25">
      <c r="A15" s="175"/>
      <c r="B15" s="175"/>
      <c r="C15" s="175"/>
      <c r="D15" s="175"/>
      <c r="E15" s="175"/>
      <c r="F15" s="175"/>
      <c r="G15" s="175"/>
      <c r="H15" s="174" t="s">
        <v>116</v>
      </c>
      <c r="I15" s="19" t="s">
        <v>117</v>
      </c>
      <c r="J15" s="175"/>
    </row>
    <row r="16" spans="1:10" ht="15.75" thickBot="1" x14ac:dyDescent="0.3">
      <c r="A16" s="176"/>
      <c r="B16" s="176"/>
      <c r="C16" s="176"/>
      <c r="D16" s="176"/>
      <c r="E16" s="176"/>
      <c r="F16" s="176"/>
      <c r="G16" s="176"/>
      <c r="H16" s="176"/>
      <c r="I16" s="20" t="s">
        <v>118</v>
      </c>
      <c r="J16" s="176"/>
    </row>
    <row r="17" spans="1:10" ht="15.75" thickBot="1" x14ac:dyDescent="0.3">
      <c r="A17" s="21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</row>
    <row r="18" spans="1:10" x14ac:dyDescent="0.25">
      <c r="A18" s="169" t="s">
        <v>119</v>
      </c>
      <c r="B18" s="170"/>
      <c r="C18" s="170"/>
      <c r="D18" s="170"/>
      <c r="E18" s="170"/>
      <c r="F18" s="170"/>
      <c r="G18" s="170"/>
      <c r="H18" s="170"/>
      <c r="I18" s="170"/>
      <c r="J18" s="171"/>
    </row>
    <row r="19" spans="1:10" ht="15.75" thickBot="1" x14ac:dyDescent="0.3">
      <c r="A19" s="159" t="s">
        <v>120</v>
      </c>
      <c r="B19" s="160"/>
      <c r="C19" s="160"/>
      <c r="D19" s="160"/>
      <c r="E19" s="160"/>
      <c r="F19" s="160"/>
      <c r="G19" s="160"/>
      <c r="H19" s="160"/>
      <c r="I19" s="160"/>
      <c r="J19" s="161"/>
    </row>
    <row r="20" spans="1:10" ht="15.75" thickBot="1" x14ac:dyDescent="0.3">
      <c r="A20" s="109">
        <v>1</v>
      </c>
      <c r="B20" s="129">
        <v>1</v>
      </c>
      <c r="C20" s="129"/>
      <c r="D20" s="129"/>
      <c r="E20" s="129"/>
      <c r="F20" s="129"/>
      <c r="G20" s="129"/>
      <c r="H20" s="129"/>
      <c r="I20" s="129"/>
      <c r="J20" s="129"/>
    </row>
    <row r="21" spans="1:10" ht="60.75" thickBot="1" x14ac:dyDescent="0.3">
      <c r="A21" s="120">
        <v>1</v>
      </c>
      <c r="B21" s="121" t="s">
        <v>219</v>
      </c>
      <c r="C21" s="122">
        <v>43136</v>
      </c>
      <c r="D21" s="113" t="s">
        <v>220</v>
      </c>
      <c r="E21" s="119">
        <v>351.6</v>
      </c>
      <c r="F21" s="119">
        <v>348</v>
      </c>
      <c r="G21" s="113"/>
      <c r="H21" s="123">
        <f>E21-F21</f>
        <v>3.6000000000000227</v>
      </c>
      <c r="I21" s="124">
        <f>H21/E21*100</f>
        <v>1.0238907849829415</v>
      </c>
      <c r="J21" s="113">
        <v>2</v>
      </c>
    </row>
    <row r="22" spans="1:10" ht="60.75" thickBot="1" x14ac:dyDescent="0.3">
      <c r="A22" s="120">
        <v>2</v>
      </c>
      <c r="B22" s="121" t="s">
        <v>221</v>
      </c>
      <c r="C22" s="122">
        <v>43153</v>
      </c>
      <c r="D22" s="113" t="s">
        <v>220</v>
      </c>
      <c r="E22" s="114">
        <v>249.28</v>
      </c>
      <c r="F22" s="114">
        <v>233</v>
      </c>
      <c r="G22" s="113"/>
      <c r="H22" s="123">
        <f t="shared" ref="H22:H32" si="0">E22-F22</f>
        <v>16.28</v>
      </c>
      <c r="I22" s="124">
        <f t="shared" ref="I22:I33" si="1">H22/E22*100</f>
        <v>6.5308087291399239</v>
      </c>
      <c r="J22" s="113">
        <v>2</v>
      </c>
    </row>
    <row r="23" spans="1:10" ht="60.75" thickBot="1" x14ac:dyDescent="0.3">
      <c r="A23" s="120">
        <v>3</v>
      </c>
      <c r="B23" s="121" t="s">
        <v>222</v>
      </c>
      <c r="C23" s="122">
        <v>43137</v>
      </c>
      <c r="D23" s="113" t="s">
        <v>220</v>
      </c>
      <c r="E23" s="113">
        <v>171</v>
      </c>
      <c r="F23" s="113">
        <v>171</v>
      </c>
      <c r="G23" s="113"/>
      <c r="H23" s="123">
        <f t="shared" si="0"/>
        <v>0</v>
      </c>
      <c r="I23" s="124">
        <f t="shared" si="1"/>
        <v>0</v>
      </c>
      <c r="J23" s="113">
        <v>1</v>
      </c>
    </row>
    <row r="24" spans="1:10" ht="60.75" thickBot="1" x14ac:dyDescent="0.3">
      <c r="A24" s="120">
        <v>4</v>
      </c>
      <c r="B24" s="121" t="s">
        <v>223</v>
      </c>
      <c r="C24" s="122">
        <v>43153</v>
      </c>
      <c r="D24" s="113" t="s">
        <v>220</v>
      </c>
      <c r="E24" s="113">
        <v>211.2</v>
      </c>
      <c r="F24" s="113">
        <v>211</v>
      </c>
      <c r="G24" s="113"/>
      <c r="H24" s="123">
        <f t="shared" si="0"/>
        <v>0.19999999999998863</v>
      </c>
      <c r="I24" s="124">
        <f t="shared" si="1"/>
        <v>9.4696969696964325E-2</v>
      </c>
      <c r="J24" s="113">
        <v>1</v>
      </c>
    </row>
    <row r="25" spans="1:10" ht="30.75" thickBot="1" x14ac:dyDescent="0.3">
      <c r="A25" s="120">
        <v>5</v>
      </c>
      <c r="B25" s="121" t="s">
        <v>224</v>
      </c>
      <c r="C25" s="125">
        <v>43137</v>
      </c>
      <c r="D25" s="113" t="s">
        <v>220</v>
      </c>
      <c r="E25" s="113">
        <v>202.16</v>
      </c>
      <c r="F25" s="113">
        <v>202.16</v>
      </c>
      <c r="G25" s="113"/>
      <c r="H25" s="123">
        <f t="shared" si="0"/>
        <v>0</v>
      </c>
      <c r="I25" s="124">
        <f t="shared" si="1"/>
        <v>0</v>
      </c>
      <c r="J25" s="113">
        <v>1</v>
      </c>
    </row>
    <row r="26" spans="1:10" ht="45.75" thickBot="1" x14ac:dyDescent="0.3">
      <c r="A26" s="81">
        <v>6</v>
      </c>
      <c r="B26" s="83" t="s">
        <v>225</v>
      </c>
      <c r="C26" s="84">
        <v>43144</v>
      </c>
      <c r="D26" s="89" t="s">
        <v>226</v>
      </c>
      <c r="E26" s="85">
        <v>821.79</v>
      </c>
      <c r="F26" s="85">
        <v>686.19</v>
      </c>
      <c r="G26" s="85"/>
      <c r="H26" s="86">
        <f t="shared" si="0"/>
        <v>135.59999999999991</v>
      </c>
      <c r="I26" s="87">
        <f t="shared" si="1"/>
        <v>16.500565837987796</v>
      </c>
      <c r="J26" s="88">
        <v>5</v>
      </c>
    </row>
    <row r="27" spans="1:10" ht="45.75" thickBot="1" x14ac:dyDescent="0.3">
      <c r="A27" s="81">
        <v>7</v>
      </c>
      <c r="B27" s="83" t="s">
        <v>227</v>
      </c>
      <c r="C27" s="84">
        <v>43144</v>
      </c>
      <c r="D27" s="89" t="s">
        <v>226</v>
      </c>
      <c r="E27" s="85">
        <v>1300.2</v>
      </c>
      <c r="F27" s="85">
        <v>1043.5</v>
      </c>
      <c r="G27" s="85"/>
      <c r="H27" s="86">
        <f t="shared" si="0"/>
        <v>256.70000000000005</v>
      </c>
      <c r="I27" s="87">
        <f t="shared" si="1"/>
        <v>19.743116443624061</v>
      </c>
      <c r="J27" s="88">
        <v>13</v>
      </c>
    </row>
    <row r="28" spans="1:10" ht="30.75" thickBot="1" x14ac:dyDescent="0.3">
      <c r="A28" s="81">
        <v>8</v>
      </c>
      <c r="B28" s="83" t="s">
        <v>228</v>
      </c>
      <c r="C28" s="84">
        <v>43144</v>
      </c>
      <c r="D28" s="89" t="s">
        <v>226</v>
      </c>
      <c r="E28" s="85">
        <v>1323.5</v>
      </c>
      <c r="F28" s="85">
        <v>1078.6500000000001</v>
      </c>
      <c r="G28" s="85"/>
      <c r="H28" s="86">
        <f t="shared" si="0"/>
        <v>244.84999999999991</v>
      </c>
      <c r="I28" s="87">
        <f t="shared" si="1"/>
        <v>18.500188893086506</v>
      </c>
      <c r="J28" s="88">
        <v>6</v>
      </c>
    </row>
    <row r="29" spans="1:10" ht="60.75" thickBot="1" x14ac:dyDescent="0.3">
      <c r="A29" s="81">
        <v>9</v>
      </c>
      <c r="B29" s="83" t="s">
        <v>229</v>
      </c>
      <c r="C29" s="84">
        <v>43146</v>
      </c>
      <c r="D29" s="89" t="s">
        <v>226</v>
      </c>
      <c r="E29" s="85">
        <v>992.98</v>
      </c>
      <c r="F29" s="85">
        <v>649.08000000000004</v>
      </c>
      <c r="G29" s="85"/>
      <c r="H29" s="86">
        <f t="shared" si="0"/>
        <v>343.9</v>
      </c>
      <c r="I29" s="87">
        <f t="shared" si="1"/>
        <v>34.633124534230291</v>
      </c>
      <c r="J29" s="88">
        <v>15</v>
      </c>
    </row>
    <row r="30" spans="1:10" ht="48" thickBot="1" x14ac:dyDescent="0.3">
      <c r="A30" s="81">
        <v>10</v>
      </c>
      <c r="B30" s="83" t="s">
        <v>230</v>
      </c>
      <c r="C30" s="84">
        <v>43146</v>
      </c>
      <c r="D30" s="89" t="s">
        <v>226</v>
      </c>
      <c r="E30" s="85">
        <v>1402.43</v>
      </c>
      <c r="F30" s="85">
        <v>1035.23</v>
      </c>
      <c r="G30" s="85"/>
      <c r="H30" s="86">
        <f t="shared" si="0"/>
        <v>367.20000000000005</v>
      </c>
      <c r="I30" s="87">
        <f t="shared" si="1"/>
        <v>26.183125004456553</v>
      </c>
      <c r="J30" s="88">
        <v>11</v>
      </c>
    </row>
    <row r="31" spans="1:10" ht="30.75" thickBot="1" x14ac:dyDescent="0.3">
      <c r="A31" s="81">
        <v>11</v>
      </c>
      <c r="B31" s="90" t="s">
        <v>231</v>
      </c>
      <c r="C31" s="84">
        <v>43159</v>
      </c>
      <c r="D31" s="89" t="s">
        <v>226</v>
      </c>
      <c r="E31" s="85">
        <v>699.72</v>
      </c>
      <c r="F31" s="85">
        <v>696.26</v>
      </c>
      <c r="G31" s="85"/>
      <c r="H31" s="86">
        <f t="shared" si="0"/>
        <v>3.4600000000000364</v>
      </c>
      <c r="I31" s="87">
        <f t="shared" si="1"/>
        <v>0.49448350768879501</v>
      </c>
      <c r="J31" s="88">
        <v>2</v>
      </c>
    </row>
    <row r="32" spans="1:10" ht="45.75" thickBot="1" x14ac:dyDescent="0.3">
      <c r="A32" s="81">
        <v>12</v>
      </c>
      <c r="B32" s="90" t="s">
        <v>232</v>
      </c>
      <c r="C32" s="84">
        <v>43159</v>
      </c>
      <c r="D32" s="89" t="s">
        <v>226</v>
      </c>
      <c r="E32" s="85">
        <v>1365.44</v>
      </c>
      <c r="F32" s="85">
        <v>1283.51</v>
      </c>
      <c r="G32" s="85"/>
      <c r="H32" s="86">
        <f t="shared" si="0"/>
        <v>81.930000000000064</v>
      </c>
      <c r="I32" s="87">
        <f t="shared" si="1"/>
        <v>6.0002636512772485</v>
      </c>
      <c r="J32" s="88">
        <v>4</v>
      </c>
    </row>
    <row r="33" spans="1:10" ht="30" x14ac:dyDescent="0.25">
      <c r="A33" s="126">
        <v>13</v>
      </c>
      <c r="B33" s="115" t="s">
        <v>233</v>
      </c>
      <c r="C33" s="118">
        <v>43185</v>
      </c>
      <c r="D33" s="117" t="s">
        <v>220</v>
      </c>
      <c r="E33" s="117">
        <v>48.31</v>
      </c>
      <c r="F33" s="117">
        <v>41.44</v>
      </c>
      <c r="G33" s="117"/>
      <c r="H33" s="127">
        <f>E33-F33</f>
        <v>6.8700000000000045</v>
      </c>
      <c r="I33" s="128">
        <f t="shared" si="1"/>
        <v>14.220658248809778</v>
      </c>
      <c r="J33" s="116">
        <v>1</v>
      </c>
    </row>
    <row r="34" spans="1:10" ht="15.75" thickBot="1" x14ac:dyDescent="0.3">
      <c r="A34" s="81">
        <v>14</v>
      </c>
      <c r="B34" s="100" t="s">
        <v>234</v>
      </c>
      <c r="C34" s="82"/>
      <c r="D34" s="82" t="s">
        <v>226</v>
      </c>
      <c r="E34" s="101">
        <v>250</v>
      </c>
      <c r="F34" s="101">
        <v>243.75</v>
      </c>
      <c r="G34" s="82"/>
      <c r="H34" s="82">
        <f>E34-F34</f>
        <v>6.25</v>
      </c>
      <c r="I34" s="82">
        <f>H34/E34</f>
        <v>2.5000000000000001E-2</v>
      </c>
      <c r="J34" s="82">
        <v>5</v>
      </c>
    </row>
    <row r="35" spans="1:10" ht="30.75" thickBot="1" x14ac:dyDescent="0.3">
      <c r="A35" s="81">
        <v>15</v>
      </c>
      <c r="B35" s="90" t="s">
        <v>235</v>
      </c>
      <c r="C35" s="84">
        <v>43159</v>
      </c>
      <c r="D35" s="89" t="s">
        <v>226</v>
      </c>
      <c r="E35" s="85">
        <v>1915.73</v>
      </c>
      <c r="F35" s="85">
        <v>1714.58</v>
      </c>
      <c r="G35" s="85"/>
      <c r="H35" s="86">
        <f>E35-F35</f>
        <v>201.15000000000009</v>
      </c>
      <c r="I35" s="87">
        <f>H35/E35*100</f>
        <v>10.499913870952591</v>
      </c>
      <c r="J35" s="88">
        <v>3</v>
      </c>
    </row>
    <row r="36" spans="1:10" ht="75" x14ac:dyDescent="0.25">
      <c r="A36" s="85">
        <v>16</v>
      </c>
      <c r="B36" s="83" t="s">
        <v>244</v>
      </c>
      <c r="C36" s="84">
        <v>43259</v>
      </c>
      <c r="D36" s="89" t="s">
        <v>226</v>
      </c>
      <c r="E36" s="89">
        <v>928.62</v>
      </c>
      <c r="F36" s="89">
        <v>928.62</v>
      </c>
      <c r="G36" s="89"/>
      <c r="H36" s="86">
        <v>0</v>
      </c>
      <c r="I36" s="87">
        <v>0</v>
      </c>
      <c r="J36" s="88">
        <v>1</v>
      </c>
    </row>
    <row r="37" spans="1:10" ht="60" x14ac:dyDescent="0.25">
      <c r="A37" s="85">
        <v>17</v>
      </c>
      <c r="B37" s="83" t="s">
        <v>245</v>
      </c>
      <c r="C37" s="84">
        <v>43259</v>
      </c>
      <c r="D37" s="89" t="s">
        <v>226</v>
      </c>
      <c r="E37" s="89">
        <v>726.10199999999998</v>
      </c>
      <c r="F37" s="89">
        <v>726.10199999999998</v>
      </c>
      <c r="G37" s="89"/>
      <c r="H37" s="86">
        <v>0</v>
      </c>
      <c r="I37" s="87">
        <v>0</v>
      </c>
      <c r="J37" s="88">
        <v>1</v>
      </c>
    </row>
    <row r="38" spans="1:10" ht="75" x14ac:dyDescent="0.25">
      <c r="A38" s="85">
        <v>18</v>
      </c>
      <c r="B38" s="83" t="s">
        <v>246</v>
      </c>
      <c r="C38" s="84">
        <v>43259</v>
      </c>
      <c r="D38" s="89" t="s">
        <v>226</v>
      </c>
      <c r="E38" s="89">
        <v>928.62</v>
      </c>
      <c r="F38" s="89">
        <v>736.07</v>
      </c>
      <c r="G38" s="89"/>
      <c r="H38" s="86">
        <v>192.54999999999995</v>
      </c>
      <c r="I38" s="87">
        <v>20.735069242531921</v>
      </c>
      <c r="J38" s="88">
        <v>2</v>
      </c>
    </row>
    <row r="39" spans="1:10" ht="45" x14ac:dyDescent="0.25">
      <c r="A39" s="85">
        <v>19</v>
      </c>
      <c r="B39" s="83" t="s">
        <v>247</v>
      </c>
      <c r="C39" s="104">
        <v>43260</v>
      </c>
      <c r="D39" s="89" t="s">
        <v>226</v>
      </c>
      <c r="E39" s="89">
        <v>6311.527</v>
      </c>
      <c r="F39" s="89">
        <v>5112.3360000000002</v>
      </c>
      <c r="G39" s="85"/>
      <c r="H39" s="86">
        <f t="shared" ref="H39" si="2">E39-F39</f>
        <v>1199.1909999999998</v>
      </c>
      <c r="I39" s="87">
        <f t="shared" ref="I39" si="3">H39/E39*100</f>
        <v>19.000013784302908</v>
      </c>
      <c r="J39" s="85">
        <v>7</v>
      </c>
    </row>
    <row r="40" spans="1:10" x14ac:dyDescent="0.25">
      <c r="A40" s="85">
        <v>20</v>
      </c>
      <c r="B40" s="83" t="s">
        <v>253</v>
      </c>
      <c r="C40" s="104">
        <v>43237</v>
      </c>
      <c r="D40" s="89" t="s">
        <v>226</v>
      </c>
      <c r="E40" s="89">
        <v>696.4</v>
      </c>
      <c r="F40" s="89">
        <v>678.99</v>
      </c>
      <c r="G40" s="85"/>
      <c r="H40" s="86">
        <v>17410</v>
      </c>
      <c r="I40" s="87">
        <v>2.5</v>
      </c>
      <c r="J40" s="85">
        <v>2</v>
      </c>
    </row>
    <row r="41" spans="1:10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85"/>
      <c r="B42" s="85" t="s">
        <v>122</v>
      </c>
      <c r="C42" s="85"/>
      <c r="D42" s="85"/>
      <c r="E42" s="86">
        <f>SUM(E21:E41)</f>
        <v>20896.609000000004</v>
      </c>
      <c r="F42" s="86">
        <f>SUM(F21:F41)</f>
        <v>17819.468000000004</v>
      </c>
      <c r="G42" s="85"/>
      <c r="H42" s="86">
        <f>SUM(H21:H38)</f>
        <v>1860.5400000000002</v>
      </c>
      <c r="I42" s="87">
        <f>SUM(I21:I38)</f>
        <v>175.18490571846536</v>
      </c>
      <c r="J42" s="85">
        <f>SUM(J21:J38)</f>
        <v>76</v>
      </c>
    </row>
    <row r="43" spans="1:10" x14ac:dyDescent="0.25">
      <c r="A43" s="166" t="s">
        <v>123</v>
      </c>
      <c r="B43" s="167"/>
      <c r="C43" s="167"/>
      <c r="D43" s="167"/>
      <c r="E43" s="167"/>
      <c r="F43" s="167"/>
      <c r="G43" s="167"/>
      <c r="H43" s="167"/>
      <c r="I43" s="167"/>
      <c r="J43" s="168"/>
    </row>
    <row r="44" spans="1:10" ht="15.75" thickBot="1" x14ac:dyDescent="0.3">
      <c r="A44" s="159" t="s">
        <v>124</v>
      </c>
      <c r="B44" s="160"/>
      <c r="C44" s="160"/>
      <c r="D44" s="160"/>
      <c r="E44" s="160"/>
      <c r="F44" s="160"/>
      <c r="G44" s="160"/>
      <c r="H44" s="160"/>
      <c r="I44" s="160"/>
      <c r="J44" s="161"/>
    </row>
    <row r="45" spans="1:10" x14ac:dyDescent="0.25">
      <c r="A45" s="96">
        <v>1</v>
      </c>
      <c r="B45" s="98" t="s">
        <v>234</v>
      </c>
      <c r="C45" s="103"/>
      <c r="D45" s="103" t="s">
        <v>226</v>
      </c>
      <c r="E45" s="99">
        <v>250</v>
      </c>
      <c r="F45" s="99">
        <v>243.75</v>
      </c>
      <c r="G45" s="103"/>
      <c r="H45" s="103">
        <f>E45-F45</f>
        <v>6.25</v>
      </c>
      <c r="I45" s="103">
        <f>H45/E45</f>
        <v>2.5000000000000001E-2</v>
      </c>
      <c r="J45" s="103">
        <v>5</v>
      </c>
    </row>
    <row r="46" spans="1:10" x14ac:dyDescent="0.25">
      <c r="A46" s="85">
        <v>2</v>
      </c>
      <c r="B46" s="83" t="s">
        <v>248</v>
      </c>
      <c r="C46" s="85"/>
      <c r="D46" s="85" t="s">
        <v>226</v>
      </c>
      <c r="E46" s="89">
        <v>330</v>
      </c>
      <c r="F46" s="89">
        <v>330</v>
      </c>
      <c r="G46" s="85"/>
      <c r="H46" s="85">
        <v>0</v>
      </c>
      <c r="I46" s="85">
        <v>0</v>
      </c>
      <c r="J46" s="85">
        <v>3</v>
      </c>
    </row>
    <row r="47" spans="1:10" x14ac:dyDescent="0.25">
      <c r="A47" s="85" t="s">
        <v>121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10" ht="15.75" thickBot="1" x14ac:dyDescent="0.3">
      <c r="A48" s="97"/>
      <c r="B48" s="95" t="s">
        <v>125</v>
      </c>
      <c r="C48" s="95"/>
      <c r="D48" s="95"/>
      <c r="E48" s="95">
        <f>SUM(E45:E47)</f>
        <v>580</v>
      </c>
      <c r="F48" s="95">
        <f>SUM(F45:F47)</f>
        <v>573.75</v>
      </c>
      <c r="G48" s="95"/>
      <c r="H48" s="95">
        <v>6.25</v>
      </c>
      <c r="I48" s="95">
        <v>2.5000000000000001E-2</v>
      </c>
      <c r="J48" s="95">
        <v>8</v>
      </c>
    </row>
    <row r="49" spans="1:10" x14ac:dyDescent="0.25">
      <c r="A49" s="130"/>
      <c r="B49" s="129"/>
      <c r="C49" s="129"/>
      <c r="D49" s="129" t="s">
        <v>256</v>
      </c>
      <c r="E49" s="132">
        <f>E48+E42</f>
        <v>21476.609000000004</v>
      </c>
      <c r="F49" s="132">
        <f>F48+F42</f>
        <v>18393.218000000004</v>
      </c>
      <c r="G49" s="129"/>
      <c r="H49" s="129"/>
      <c r="I49" s="129"/>
      <c r="J49" s="103"/>
    </row>
    <row r="50" spans="1:10" x14ac:dyDescent="0.25">
      <c r="A50" s="130"/>
      <c r="B50" s="129"/>
      <c r="C50" s="129">
        <v>16</v>
      </c>
      <c r="D50" s="129" t="s">
        <v>226</v>
      </c>
      <c r="E50" s="129">
        <f>E46+E45+SUM(E34:E40)+SUM(E26:E32)</f>
        <v>20243.059000000001</v>
      </c>
      <c r="F50" s="129">
        <f>F46+F45+SUM(F34:F40)+SUM(F26:F32)</f>
        <v>17186.617999999999</v>
      </c>
      <c r="G50" s="129"/>
      <c r="H50" s="129"/>
      <c r="I50" s="129"/>
      <c r="J50" s="103"/>
    </row>
    <row r="51" spans="1:10" x14ac:dyDescent="0.25">
      <c r="A51" s="130"/>
      <c r="B51" s="129"/>
      <c r="C51" s="129">
        <v>6</v>
      </c>
      <c r="D51" s="129" t="s">
        <v>220</v>
      </c>
      <c r="E51" s="131">
        <f>E33+E25+E24+E23+E22+E21</f>
        <v>1233.55</v>
      </c>
      <c r="F51" s="131">
        <f>F33+F25+F24+F23+F22+F21</f>
        <v>1206.5999999999999</v>
      </c>
      <c r="G51" s="129"/>
      <c r="H51" s="129"/>
      <c r="I51" s="129"/>
      <c r="J51" s="103"/>
    </row>
    <row r="52" spans="1:10" x14ac:dyDescent="0.25">
      <c r="A52" s="130"/>
      <c r="B52" s="129"/>
      <c r="C52" s="129"/>
      <c r="D52" s="129"/>
      <c r="E52" s="129"/>
      <c r="F52" s="129"/>
      <c r="G52" s="129"/>
      <c r="H52" s="129"/>
      <c r="I52" s="129"/>
      <c r="J52" s="103"/>
    </row>
    <row r="53" spans="1:10" x14ac:dyDescent="0.25">
      <c r="A53" s="130"/>
      <c r="B53" s="129"/>
      <c r="C53" s="129">
        <v>7</v>
      </c>
      <c r="D53" s="129" t="s">
        <v>257</v>
      </c>
      <c r="E53" s="129">
        <f>E60+E61+E62+E63+E64+E65+E66</f>
        <v>7096.8379999999997</v>
      </c>
      <c r="F53" s="129"/>
      <c r="G53" s="129"/>
      <c r="H53" s="129"/>
      <c r="I53" s="129"/>
      <c r="J53" s="103"/>
    </row>
    <row r="54" spans="1:10" x14ac:dyDescent="0.25">
      <c r="A54" s="130"/>
      <c r="B54" s="129"/>
      <c r="C54" s="129">
        <v>2</v>
      </c>
      <c r="D54" s="129" t="s">
        <v>258</v>
      </c>
      <c r="E54" s="129">
        <f>E58+E59</f>
        <v>512.84</v>
      </c>
      <c r="F54" s="129"/>
      <c r="G54" s="129"/>
      <c r="H54" s="129"/>
      <c r="I54" s="129"/>
      <c r="J54" s="103"/>
    </row>
    <row r="55" spans="1:10" ht="15.75" thickBot="1" x14ac:dyDescent="0.3">
      <c r="A55" s="130"/>
      <c r="B55" s="129"/>
      <c r="C55" s="129"/>
      <c r="D55" s="129"/>
      <c r="E55" s="129"/>
      <c r="F55" s="129"/>
      <c r="G55" s="129"/>
      <c r="H55" s="129"/>
      <c r="I55" s="129"/>
      <c r="J55" s="103"/>
    </row>
    <row r="56" spans="1:10" x14ac:dyDescent="0.25">
      <c r="A56" s="169" t="s">
        <v>126</v>
      </c>
      <c r="B56" s="170"/>
      <c r="C56" s="170"/>
      <c r="D56" s="170"/>
      <c r="E56" s="170"/>
      <c r="F56" s="170"/>
      <c r="G56" s="170"/>
      <c r="H56" s="170"/>
      <c r="I56" s="170"/>
      <c r="J56" s="171"/>
    </row>
    <row r="57" spans="1:10" ht="15.75" thickBot="1" x14ac:dyDescent="0.3">
      <c r="A57" s="159" t="s">
        <v>127</v>
      </c>
      <c r="B57" s="160"/>
      <c r="C57" s="160"/>
      <c r="D57" s="160"/>
      <c r="E57" s="160"/>
      <c r="F57" s="160"/>
      <c r="G57" s="160"/>
      <c r="H57" s="160"/>
      <c r="I57" s="160"/>
      <c r="J57" s="161"/>
    </row>
    <row r="58" spans="1:10" ht="45.75" thickBot="1" x14ac:dyDescent="0.3">
      <c r="A58" s="81">
        <v>1</v>
      </c>
      <c r="B58" s="112" t="s">
        <v>236</v>
      </c>
      <c r="C58" s="113" t="s">
        <v>28</v>
      </c>
      <c r="D58" s="113" t="s">
        <v>220</v>
      </c>
      <c r="E58" s="133">
        <v>215.12</v>
      </c>
      <c r="F58" s="113" t="s">
        <v>28</v>
      </c>
      <c r="G58" s="113" t="s">
        <v>28</v>
      </c>
      <c r="H58" s="113" t="s">
        <v>28</v>
      </c>
      <c r="I58" s="113" t="s">
        <v>28</v>
      </c>
      <c r="J58" s="113">
        <v>0</v>
      </c>
    </row>
    <row r="59" spans="1:10" ht="45" x14ac:dyDescent="0.25">
      <c r="A59" s="96">
        <v>2</v>
      </c>
      <c r="B59" s="115" t="s">
        <v>237</v>
      </c>
      <c r="C59" s="116" t="s">
        <v>28</v>
      </c>
      <c r="D59" s="116" t="s">
        <v>220</v>
      </c>
      <c r="E59" s="134">
        <v>297.72000000000003</v>
      </c>
      <c r="F59" s="116" t="s">
        <v>28</v>
      </c>
      <c r="G59" s="116" t="s">
        <v>28</v>
      </c>
      <c r="H59" s="116" t="s">
        <v>28</v>
      </c>
      <c r="I59" s="116" t="s">
        <v>28</v>
      </c>
      <c r="J59" s="116">
        <v>0</v>
      </c>
    </row>
    <row r="60" spans="1:10" ht="30" x14ac:dyDescent="0.25">
      <c r="A60" s="85">
        <v>3</v>
      </c>
      <c r="B60" s="83" t="s">
        <v>238</v>
      </c>
      <c r="C60" s="85"/>
      <c r="D60" s="85" t="s">
        <v>226</v>
      </c>
      <c r="E60" s="135">
        <v>330</v>
      </c>
      <c r="F60" s="85"/>
      <c r="G60" s="85"/>
      <c r="H60" s="85"/>
      <c r="I60" s="85"/>
      <c r="J60" s="85">
        <v>7</v>
      </c>
    </row>
    <row r="61" spans="1:10" ht="30" x14ac:dyDescent="0.25">
      <c r="A61" s="85">
        <v>4</v>
      </c>
      <c r="B61" s="83" t="s">
        <v>249</v>
      </c>
      <c r="C61" s="85" t="s">
        <v>28</v>
      </c>
      <c r="D61" s="85" t="s">
        <v>226</v>
      </c>
      <c r="E61" s="135">
        <v>291.416</v>
      </c>
      <c r="F61" s="85" t="s">
        <v>28</v>
      </c>
      <c r="G61" s="85" t="s">
        <v>28</v>
      </c>
      <c r="H61" s="85" t="s">
        <v>28</v>
      </c>
      <c r="I61" s="85" t="s">
        <v>28</v>
      </c>
      <c r="J61" s="85">
        <v>0</v>
      </c>
    </row>
    <row r="62" spans="1:10" ht="60" x14ac:dyDescent="0.25">
      <c r="A62" s="85">
        <v>5</v>
      </c>
      <c r="B62" s="83" t="s">
        <v>250</v>
      </c>
      <c r="C62" s="85" t="s">
        <v>28</v>
      </c>
      <c r="D62" s="85" t="s">
        <v>226</v>
      </c>
      <c r="E62" s="135">
        <v>726.10199999999998</v>
      </c>
      <c r="F62" s="85" t="s">
        <v>28</v>
      </c>
      <c r="G62" s="85" t="s">
        <v>28</v>
      </c>
      <c r="H62" s="85" t="s">
        <v>28</v>
      </c>
      <c r="I62" s="85" t="s">
        <v>28</v>
      </c>
      <c r="J62" s="85">
        <v>0</v>
      </c>
    </row>
    <row r="63" spans="1:10" ht="75" x14ac:dyDescent="0.25">
      <c r="A63" s="85">
        <v>6</v>
      </c>
      <c r="B63" s="83" t="s">
        <v>244</v>
      </c>
      <c r="C63" s="85" t="s">
        <v>28</v>
      </c>
      <c r="D63" s="85" t="s">
        <v>226</v>
      </c>
      <c r="E63" s="135">
        <v>928.62</v>
      </c>
      <c r="F63" s="85" t="s">
        <v>28</v>
      </c>
      <c r="G63" s="85" t="s">
        <v>28</v>
      </c>
      <c r="H63" s="85" t="s">
        <v>28</v>
      </c>
      <c r="I63" s="85" t="s">
        <v>28</v>
      </c>
      <c r="J63" s="85">
        <v>0</v>
      </c>
    </row>
    <row r="64" spans="1:10" ht="45" x14ac:dyDescent="0.25">
      <c r="A64" s="85">
        <v>7</v>
      </c>
      <c r="B64" s="83" t="s">
        <v>251</v>
      </c>
      <c r="C64" s="85" t="s">
        <v>28</v>
      </c>
      <c r="D64" s="85" t="s">
        <v>226</v>
      </c>
      <c r="E64" s="135">
        <v>397.3</v>
      </c>
      <c r="F64" s="85" t="s">
        <v>28</v>
      </c>
      <c r="G64" s="85" t="s">
        <v>28</v>
      </c>
      <c r="H64" s="85" t="s">
        <v>28</v>
      </c>
      <c r="I64" s="85" t="s">
        <v>28</v>
      </c>
      <c r="J64" s="85">
        <v>0</v>
      </c>
    </row>
    <row r="65" spans="1:10" ht="45" x14ac:dyDescent="0.25">
      <c r="A65" s="85">
        <v>8</v>
      </c>
      <c r="B65" s="83" t="s">
        <v>252</v>
      </c>
      <c r="C65" s="85" t="s">
        <v>28</v>
      </c>
      <c r="D65" s="85" t="s">
        <v>226</v>
      </c>
      <c r="E65" s="135">
        <v>3624.5</v>
      </c>
      <c r="F65" s="85" t="s">
        <v>28</v>
      </c>
      <c r="G65" s="85" t="s">
        <v>28</v>
      </c>
      <c r="H65" s="85" t="s">
        <v>28</v>
      </c>
      <c r="I65" s="85" t="s">
        <v>28</v>
      </c>
      <c r="J65" s="85">
        <v>2</v>
      </c>
    </row>
    <row r="66" spans="1:10" x14ac:dyDescent="0.25">
      <c r="A66" s="85">
        <v>9</v>
      </c>
      <c r="B66" s="83" t="s">
        <v>253</v>
      </c>
      <c r="C66" s="85" t="s">
        <v>28</v>
      </c>
      <c r="D66" s="85" t="s">
        <v>226</v>
      </c>
      <c r="E66" s="135">
        <v>798.9</v>
      </c>
      <c r="F66" s="85" t="s">
        <v>28</v>
      </c>
      <c r="G66" s="85" t="s">
        <v>28</v>
      </c>
      <c r="H66" s="85" t="s">
        <v>28</v>
      </c>
      <c r="I66" s="85" t="s">
        <v>28</v>
      </c>
      <c r="J66" s="85">
        <v>0</v>
      </c>
    </row>
    <row r="67" spans="1:10" x14ac:dyDescent="0.25">
      <c r="A67" s="85"/>
      <c r="B67" s="83"/>
      <c r="C67" s="85"/>
      <c r="D67" s="85"/>
      <c r="E67" s="89"/>
      <c r="F67" s="85"/>
      <c r="G67" s="85"/>
      <c r="H67" s="85"/>
      <c r="I67" s="85"/>
      <c r="J67" s="85"/>
    </row>
    <row r="68" spans="1:10" ht="15.75" thickBot="1" x14ac:dyDescent="0.3">
      <c r="A68" s="97"/>
      <c r="B68" s="95" t="s">
        <v>128</v>
      </c>
      <c r="C68" s="95" t="s">
        <v>28</v>
      </c>
      <c r="D68" s="95"/>
      <c r="E68" s="95">
        <f>SUM(E58:E67)</f>
        <v>7609.6779999999999</v>
      </c>
      <c r="F68" s="82" t="s">
        <v>28</v>
      </c>
      <c r="G68" s="82"/>
      <c r="H68" s="82"/>
      <c r="I68" s="82"/>
      <c r="J68" s="82">
        <f>SUM(J58:J67)</f>
        <v>9</v>
      </c>
    </row>
    <row r="69" spans="1:10" ht="15.75" thickBot="1" x14ac:dyDescent="0.3">
      <c r="A69" s="97"/>
      <c r="B69" s="95" t="s">
        <v>129</v>
      </c>
      <c r="C69" s="95"/>
      <c r="D69" s="95"/>
      <c r="E69" s="91">
        <f>E42-E68</f>
        <v>13286.931000000004</v>
      </c>
      <c r="F69" s="91">
        <f>F42+F48</f>
        <v>18393.218000000004</v>
      </c>
      <c r="G69" s="82"/>
      <c r="H69" s="91">
        <f>H42+H48</f>
        <v>1866.7900000000002</v>
      </c>
      <c r="I69" s="92">
        <f>I42+I48+I68</f>
        <v>175.20990571846536</v>
      </c>
      <c r="J69" s="82">
        <f>J42+J48+J68</f>
        <v>93</v>
      </c>
    </row>
    <row r="70" spans="1:10" ht="15.75" x14ac:dyDescent="0.25">
      <c r="A70" s="16"/>
    </row>
    <row r="71" spans="1:10" ht="15.75" x14ac:dyDescent="0.25">
      <c r="A71" s="16"/>
    </row>
    <row r="72" spans="1:10" ht="15.75" x14ac:dyDescent="0.25">
      <c r="A72" s="158" t="s">
        <v>99</v>
      </c>
      <c r="B72" s="94"/>
      <c r="C72" s="146" t="s">
        <v>243</v>
      </c>
      <c r="D72" s="146"/>
      <c r="E72" s="93"/>
      <c r="F72" s="146" t="s">
        <v>255</v>
      </c>
      <c r="G72" s="146"/>
      <c r="H72" s="146"/>
      <c r="I72" s="146"/>
    </row>
    <row r="73" spans="1:10" ht="16.5" thickBot="1" x14ac:dyDescent="0.3">
      <c r="A73" s="158"/>
      <c r="B73" s="94"/>
      <c r="C73" s="150"/>
      <c r="D73" s="150"/>
      <c r="E73" s="32"/>
      <c r="F73" s="150"/>
      <c r="G73" s="150"/>
      <c r="H73" s="150"/>
      <c r="I73" s="150"/>
    </row>
    <row r="74" spans="1:10" ht="15.75" x14ac:dyDescent="0.25">
      <c r="A74" s="80"/>
      <c r="B74" s="57"/>
      <c r="C74" s="151" t="s">
        <v>100</v>
      </c>
      <c r="D74" s="151"/>
      <c r="E74" s="57"/>
      <c r="F74" s="151" t="s">
        <v>101</v>
      </c>
      <c r="G74" s="151"/>
      <c r="H74" s="151"/>
      <c r="I74" s="151"/>
    </row>
    <row r="75" spans="1:10" ht="15.75" x14ac:dyDescent="0.25">
      <c r="A75" s="80"/>
      <c r="B75" s="57"/>
      <c r="C75" s="57"/>
      <c r="D75" s="57"/>
      <c r="E75" s="57"/>
      <c r="F75" s="29"/>
      <c r="G75" s="29"/>
      <c r="H75" s="29"/>
      <c r="I75" s="29"/>
    </row>
    <row r="76" spans="1:10" ht="16.5" thickBot="1" x14ac:dyDescent="0.3">
      <c r="A76" s="80"/>
      <c r="B76" s="57"/>
      <c r="C76" s="57"/>
      <c r="D76" s="57"/>
      <c r="E76" s="58"/>
      <c r="F76" s="29"/>
      <c r="G76" s="29"/>
      <c r="H76" s="29"/>
      <c r="I76" s="29"/>
    </row>
    <row r="77" spans="1:10" ht="15.75" x14ac:dyDescent="0.25">
      <c r="A77" s="80"/>
      <c r="B77" s="57"/>
      <c r="C77" s="57"/>
      <c r="D77" s="57"/>
      <c r="E77" s="57" t="s">
        <v>102</v>
      </c>
      <c r="F77" s="29"/>
      <c r="G77" s="29"/>
      <c r="H77" s="29"/>
      <c r="I77" s="29"/>
    </row>
    <row r="78" spans="1:10" ht="15.75" x14ac:dyDescent="0.25">
      <c r="A78" s="56"/>
      <c r="B78" s="29"/>
      <c r="C78" s="29"/>
      <c r="D78" s="29"/>
      <c r="E78" s="29"/>
      <c r="F78" s="29"/>
      <c r="G78" s="29"/>
      <c r="H78" s="29"/>
      <c r="I78" s="29"/>
    </row>
    <row r="79" spans="1:10" ht="141.75" x14ac:dyDescent="0.25">
      <c r="A79" s="28" t="s">
        <v>239</v>
      </c>
      <c r="B79" s="29"/>
      <c r="C79" s="29"/>
      <c r="D79" s="29"/>
      <c r="E79" s="29"/>
      <c r="F79" s="29"/>
      <c r="G79" s="29"/>
      <c r="H79" s="29"/>
      <c r="I79" s="29"/>
    </row>
    <row r="80" spans="1:10" ht="63" x14ac:dyDescent="0.25">
      <c r="A80" s="28" t="s">
        <v>240</v>
      </c>
      <c r="B80" s="29"/>
      <c r="C80" s="29"/>
      <c r="D80" s="29"/>
      <c r="E80" s="29"/>
      <c r="F80" s="29"/>
      <c r="G80" s="29"/>
      <c r="H80" s="29"/>
      <c r="I80" s="29"/>
    </row>
    <row r="81" spans="1:9" ht="126" x14ac:dyDescent="0.25">
      <c r="A81" s="28" t="s">
        <v>241</v>
      </c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5.75" x14ac:dyDescent="0.25">
      <c r="A83" s="56"/>
      <c r="B83" s="29"/>
      <c r="C83" s="29"/>
      <c r="D83" s="29"/>
      <c r="E83" s="29"/>
      <c r="F83" s="29"/>
      <c r="G83" s="29"/>
      <c r="H83" s="29"/>
      <c r="I83" s="29"/>
    </row>
    <row r="84" spans="1:9" ht="15.75" x14ac:dyDescent="0.25">
      <c r="A84" s="16"/>
    </row>
  </sheetData>
  <autoFilter ref="A20:J40" xr:uid="{00000000-0009-0000-0000-000001000000}"/>
  <mergeCells count="29">
    <mergeCell ref="C72:D73"/>
    <mergeCell ref="F72:I73"/>
    <mergeCell ref="C74:D74"/>
    <mergeCell ref="F74:I74"/>
    <mergeCell ref="A72:A73"/>
    <mergeCell ref="A2:J2"/>
    <mergeCell ref="A3:J3"/>
    <mergeCell ref="A4:J4"/>
    <mergeCell ref="B11:I11"/>
    <mergeCell ref="A18:J18"/>
    <mergeCell ref="A14:A16"/>
    <mergeCell ref="B14:B16"/>
    <mergeCell ref="C14:C16"/>
    <mergeCell ref="D14:D16"/>
    <mergeCell ref="E14:E16"/>
    <mergeCell ref="F14:F16"/>
    <mergeCell ref="G14:G16"/>
    <mergeCell ref="H14:I14"/>
    <mergeCell ref="J14:J16"/>
    <mergeCell ref="H15:H16"/>
    <mergeCell ref="A57:J57"/>
    <mergeCell ref="A5:J5"/>
    <mergeCell ref="A6:J6"/>
    <mergeCell ref="A13:J13"/>
    <mergeCell ref="B8:I9"/>
    <mergeCell ref="A19:J19"/>
    <mergeCell ref="A43:J43"/>
    <mergeCell ref="A44:J44"/>
    <mergeCell ref="A56:J56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4"/>
  <sheetViews>
    <sheetView view="pageBreakPreview" topLeftCell="A16" zoomScale="90" zoomScaleNormal="100" zoomScaleSheetLayoutView="90" workbookViewId="0">
      <selection activeCell="G58" sqref="G58"/>
    </sheetView>
  </sheetViews>
  <sheetFormatPr defaultRowHeight="15" x14ac:dyDescent="0.2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 x14ac:dyDescent="0.25">
      <c r="A1" s="1"/>
    </row>
    <row r="2" spans="1:11" ht="15.75" x14ac:dyDescent="0.25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5.7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5.75" x14ac:dyDescent="0.25">
      <c r="A4" s="173" t="s">
        <v>131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ht="15.75" x14ac:dyDescent="0.25">
      <c r="A5" s="2"/>
    </row>
    <row r="6" spans="1:11" ht="15.75" x14ac:dyDescent="0.25">
      <c r="A6" s="3" t="s">
        <v>107</v>
      </c>
      <c r="B6" s="164"/>
      <c r="C6" s="22"/>
      <c r="D6" s="22"/>
      <c r="E6" s="22"/>
      <c r="F6" s="22"/>
      <c r="G6" s="22"/>
      <c r="H6" s="22"/>
      <c r="I6" s="22"/>
      <c r="J6" s="22"/>
      <c r="K6" s="22"/>
    </row>
    <row r="7" spans="1:11" ht="47.25" x14ac:dyDescent="0.25">
      <c r="A7" s="3" t="s">
        <v>6</v>
      </c>
      <c r="B7" s="165"/>
      <c r="C7" s="17"/>
      <c r="D7" s="17"/>
      <c r="E7" s="17"/>
      <c r="F7" s="17"/>
      <c r="G7" s="17"/>
      <c r="H7" s="17"/>
      <c r="I7" s="17"/>
      <c r="J7" s="17"/>
      <c r="K7" s="22"/>
    </row>
    <row r="8" spans="1:11" ht="15.75" x14ac:dyDescent="0.25">
      <c r="A8" s="3"/>
      <c r="B8" s="4"/>
    </row>
    <row r="9" spans="1:11" ht="31.15" customHeight="1" x14ac:dyDescent="0.25">
      <c r="A9" s="3" t="s">
        <v>7</v>
      </c>
      <c r="B9" s="165" t="s">
        <v>242</v>
      </c>
      <c r="C9" s="165"/>
      <c r="D9" s="165"/>
      <c r="E9" s="165"/>
      <c r="F9" s="165"/>
      <c r="G9" s="165"/>
      <c r="H9" s="165"/>
      <c r="I9" s="165"/>
      <c r="J9" s="165"/>
      <c r="K9" s="22"/>
    </row>
    <row r="10" spans="1:11" ht="15.75" x14ac:dyDescent="0.25">
      <c r="A10" s="3"/>
      <c r="B10" s="4"/>
    </row>
    <row r="11" spans="1:11" ht="47.25" x14ac:dyDescent="0.25">
      <c r="A11" s="23" t="s">
        <v>132</v>
      </c>
      <c r="B11" s="18"/>
      <c r="C11" s="17"/>
      <c r="D11" s="17"/>
      <c r="E11" s="17"/>
      <c r="F11" s="17"/>
      <c r="G11" s="17"/>
      <c r="H11" s="17"/>
      <c r="I11" s="17"/>
      <c r="J11" s="17"/>
      <c r="K11" s="22"/>
    </row>
    <row r="12" spans="1:11" ht="15.75" x14ac:dyDescent="0.25">
      <c r="A12" s="3"/>
      <c r="B12" s="4"/>
    </row>
    <row r="13" spans="1:11" ht="47.25" x14ac:dyDescent="0.25">
      <c r="A13" s="23" t="s">
        <v>133</v>
      </c>
      <c r="B13" s="18"/>
      <c r="C13" s="17"/>
      <c r="D13" s="17"/>
      <c r="E13" s="17"/>
      <c r="F13" s="17"/>
      <c r="G13" s="17"/>
      <c r="H13" s="17"/>
      <c r="I13" s="17"/>
      <c r="J13" s="17"/>
      <c r="K13" s="22"/>
    </row>
    <row r="14" spans="1:11" ht="15.75" x14ac:dyDescent="0.25">
      <c r="A14" s="5"/>
    </row>
    <row r="15" spans="1:11" ht="16.5" thickBot="1" x14ac:dyDescent="0.3">
      <c r="A15" s="190" t="s">
        <v>8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ht="15.75" thickBot="1" x14ac:dyDescent="0.3">
      <c r="A16" s="184" t="s">
        <v>9</v>
      </c>
      <c r="B16" s="184" t="s">
        <v>10</v>
      </c>
      <c r="C16" s="6" t="s">
        <v>134</v>
      </c>
      <c r="D16" s="187" t="s">
        <v>13</v>
      </c>
      <c r="E16" s="188"/>
      <c r="F16" s="188"/>
      <c r="G16" s="188"/>
      <c r="H16" s="188"/>
      <c r="I16" s="188"/>
      <c r="J16" s="188"/>
      <c r="K16" s="189"/>
    </row>
    <row r="17" spans="1:11" ht="15.75" thickBot="1" x14ac:dyDescent="0.3">
      <c r="A17" s="186"/>
      <c r="B17" s="186"/>
      <c r="C17" s="7" t="s">
        <v>12</v>
      </c>
      <c r="D17" s="187" t="s">
        <v>135</v>
      </c>
      <c r="E17" s="189"/>
      <c r="F17" s="187" t="s">
        <v>136</v>
      </c>
      <c r="G17" s="189"/>
      <c r="H17" s="184" t="s">
        <v>137</v>
      </c>
      <c r="I17" s="184" t="s">
        <v>138</v>
      </c>
      <c r="J17" s="187" t="s">
        <v>139</v>
      </c>
      <c r="K17" s="189"/>
    </row>
    <row r="18" spans="1:11" ht="26.25" thickBot="1" x14ac:dyDescent="0.3">
      <c r="A18" s="185"/>
      <c r="B18" s="185"/>
      <c r="C18" s="8"/>
      <c r="D18" s="9" t="s">
        <v>140</v>
      </c>
      <c r="E18" s="9" t="s">
        <v>141</v>
      </c>
      <c r="F18" s="9" t="s">
        <v>140</v>
      </c>
      <c r="G18" s="9" t="s">
        <v>141</v>
      </c>
      <c r="H18" s="185"/>
      <c r="I18" s="185"/>
      <c r="J18" s="9" t="s">
        <v>19</v>
      </c>
      <c r="K18" s="9" t="s">
        <v>141</v>
      </c>
    </row>
    <row r="19" spans="1:11" ht="15.75" thickBot="1" x14ac:dyDescent="0.3">
      <c r="A19" s="10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1" ht="15.75" thickBot="1" x14ac:dyDescent="0.3">
      <c r="A20" s="181" t="s">
        <v>142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3"/>
    </row>
    <row r="21" spans="1:11" ht="39" thickBot="1" x14ac:dyDescent="0.3">
      <c r="A21" s="11" t="s">
        <v>143</v>
      </c>
      <c r="B21" s="9">
        <v>101</v>
      </c>
      <c r="C21" s="12">
        <v>70</v>
      </c>
      <c r="D21" s="12"/>
      <c r="E21" s="12"/>
      <c r="F21" s="12"/>
      <c r="G21" s="12"/>
      <c r="H21" s="12"/>
      <c r="I21" s="12">
        <v>70</v>
      </c>
      <c r="J21" s="12"/>
      <c r="K21" s="12"/>
    </row>
    <row r="22" spans="1:11" ht="39" thickBot="1" x14ac:dyDescent="0.3">
      <c r="A22" s="11" t="s">
        <v>144</v>
      </c>
      <c r="B22" s="9">
        <v>102</v>
      </c>
      <c r="C22" s="12"/>
      <c r="D22" s="12"/>
      <c r="E22" s="12"/>
      <c r="F22" s="12"/>
      <c r="G22" s="12"/>
      <c r="H22" s="12"/>
      <c r="I22" s="12" t="s">
        <v>28</v>
      </c>
      <c r="J22" s="12"/>
      <c r="K22" s="12"/>
    </row>
    <row r="23" spans="1:11" ht="51.75" thickBot="1" x14ac:dyDescent="0.3">
      <c r="A23" s="11" t="s">
        <v>145</v>
      </c>
      <c r="B23" s="9">
        <v>103</v>
      </c>
      <c r="C23" s="12"/>
      <c r="D23" s="12"/>
      <c r="E23" s="12"/>
      <c r="F23" s="12"/>
      <c r="G23" s="12"/>
      <c r="H23" s="12"/>
      <c r="I23" s="12" t="s">
        <v>28</v>
      </c>
      <c r="J23" s="12"/>
      <c r="K23" s="12"/>
    </row>
    <row r="24" spans="1:11" ht="39" thickBot="1" x14ac:dyDescent="0.3">
      <c r="A24" s="11" t="s">
        <v>146</v>
      </c>
      <c r="B24" s="9">
        <v>104</v>
      </c>
      <c r="C24" s="12"/>
      <c r="D24" s="12"/>
      <c r="E24" s="12"/>
      <c r="F24" s="12"/>
      <c r="G24" s="12"/>
      <c r="H24" s="12"/>
      <c r="I24" s="12" t="s">
        <v>28</v>
      </c>
      <c r="J24" s="12"/>
      <c r="K24" s="12"/>
    </row>
    <row r="25" spans="1:11" ht="15.75" thickBot="1" x14ac:dyDescent="0.3">
      <c r="A25" s="11" t="s">
        <v>147</v>
      </c>
      <c r="B25" s="9">
        <v>110</v>
      </c>
      <c r="C25" s="12">
        <v>68</v>
      </c>
      <c r="D25" s="12"/>
      <c r="E25" s="12"/>
      <c r="F25" s="12"/>
      <c r="G25" s="12"/>
      <c r="H25" s="12"/>
      <c r="I25" s="12">
        <v>68</v>
      </c>
      <c r="J25" s="12"/>
      <c r="K25" s="12"/>
    </row>
    <row r="26" spans="1:11" ht="26.25" thickBot="1" x14ac:dyDescent="0.3">
      <c r="A26" s="11" t="s">
        <v>148</v>
      </c>
      <c r="B26" s="9">
        <v>111</v>
      </c>
      <c r="C26" s="12">
        <v>68</v>
      </c>
      <c r="D26" s="12"/>
      <c r="E26" s="12"/>
      <c r="F26" s="12"/>
      <c r="G26" s="12"/>
      <c r="H26" s="12"/>
      <c r="I26" s="12">
        <v>68</v>
      </c>
      <c r="J26" s="12"/>
      <c r="K26" s="12"/>
    </row>
    <row r="27" spans="1:11" ht="15.75" thickBot="1" x14ac:dyDescent="0.3">
      <c r="A27" s="11" t="s">
        <v>149</v>
      </c>
      <c r="B27" s="9">
        <v>112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5.75" thickBot="1" x14ac:dyDescent="0.3">
      <c r="A28" s="11" t="s">
        <v>150</v>
      </c>
      <c r="B28" s="9">
        <v>113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3" t="s">
        <v>43</v>
      </c>
      <c r="B29" s="184">
        <v>114</v>
      </c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1" ht="15.75" thickBot="1" x14ac:dyDescent="0.3">
      <c r="A30" s="14" t="s">
        <v>44</v>
      </c>
      <c r="B30" s="185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ht="26.25" thickBot="1" x14ac:dyDescent="0.3">
      <c r="A31" s="14" t="s">
        <v>151</v>
      </c>
      <c r="B31" s="9">
        <v>115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26.25" thickBot="1" x14ac:dyDescent="0.3">
      <c r="A32" s="14" t="s">
        <v>152</v>
      </c>
      <c r="B32" s="9">
        <v>116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5.75" thickBot="1" x14ac:dyDescent="0.3">
      <c r="A33" s="11" t="s">
        <v>47</v>
      </c>
      <c r="B33" s="9">
        <v>117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5.75" thickBot="1" x14ac:dyDescent="0.3">
      <c r="A34" s="181" t="s">
        <v>153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1" ht="15.75" thickBot="1" x14ac:dyDescent="0.3">
      <c r="A35" s="11" t="s">
        <v>50</v>
      </c>
      <c r="B35" s="9">
        <v>201</v>
      </c>
      <c r="C35" s="12"/>
      <c r="D35" s="12"/>
      <c r="E35" s="12"/>
      <c r="F35" s="12"/>
      <c r="G35" s="12"/>
      <c r="H35" s="12"/>
      <c r="I35" s="12" t="s">
        <v>28</v>
      </c>
      <c r="J35" s="12"/>
      <c r="K35" s="12"/>
    </row>
    <row r="36" spans="1:11" ht="26.25" thickBot="1" x14ac:dyDescent="0.3">
      <c r="A36" s="11" t="s">
        <v>154</v>
      </c>
      <c r="B36" s="9">
        <v>202</v>
      </c>
      <c r="C36" s="12"/>
      <c r="D36" s="12"/>
      <c r="E36" s="12"/>
      <c r="F36" s="12"/>
      <c r="G36" s="12"/>
      <c r="H36" s="12"/>
      <c r="I36" s="12" t="s">
        <v>28</v>
      </c>
      <c r="J36" s="12"/>
      <c r="K36" s="12"/>
    </row>
    <row r="37" spans="1:11" ht="15.75" thickBot="1" x14ac:dyDescent="0.3">
      <c r="A37" s="11" t="s">
        <v>155</v>
      </c>
      <c r="B37" s="9">
        <v>203</v>
      </c>
      <c r="C37" s="15"/>
      <c r="D37" s="12"/>
      <c r="E37" s="12"/>
      <c r="F37" s="12"/>
      <c r="G37" s="12"/>
      <c r="H37" s="12"/>
      <c r="I37" s="12" t="s">
        <v>28</v>
      </c>
      <c r="J37" s="12"/>
      <c r="K37" s="12"/>
    </row>
    <row r="38" spans="1:11" ht="15.75" thickBot="1" x14ac:dyDescent="0.3">
      <c r="A38" s="181" t="s">
        <v>156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1" ht="51.75" thickBot="1" x14ac:dyDescent="0.3">
      <c r="A39" s="11" t="s">
        <v>157</v>
      </c>
      <c r="B39" s="9">
        <v>301</v>
      </c>
      <c r="C39" s="12">
        <v>7225.8</v>
      </c>
      <c r="D39" s="12"/>
      <c r="E39" s="12"/>
      <c r="F39" s="12"/>
      <c r="G39" s="12"/>
      <c r="H39" s="12"/>
      <c r="I39" s="12">
        <v>7225.8</v>
      </c>
      <c r="J39" s="12"/>
      <c r="K39" s="12"/>
    </row>
    <row r="40" spans="1:11" ht="39" thickBot="1" x14ac:dyDescent="0.3">
      <c r="A40" s="11" t="s">
        <v>158</v>
      </c>
      <c r="B40" s="9">
        <v>302</v>
      </c>
      <c r="C40" s="12"/>
      <c r="D40" s="12"/>
      <c r="E40" s="12"/>
      <c r="F40" s="12"/>
      <c r="G40" s="12"/>
      <c r="H40" s="12"/>
      <c r="I40" s="12" t="s">
        <v>28</v>
      </c>
      <c r="J40" s="12"/>
      <c r="K40" s="12"/>
    </row>
    <row r="41" spans="1:11" ht="51.75" thickBot="1" x14ac:dyDescent="0.3">
      <c r="A41" s="11" t="s">
        <v>159</v>
      </c>
      <c r="B41" s="9">
        <v>303</v>
      </c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51.75" thickBot="1" x14ac:dyDescent="0.3">
      <c r="A42" s="11" t="s">
        <v>160</v>
      </c>
      <c r="B42" s="9">
        <v>304</v>
      </c>
      <c r="C42" s="12"/>
      <c r="D42" s="12"/>
      <c r="E42" s="12"/>
      <c r="F42" s="12"/>
      <c r="G42" s="12"/>
      <c r="H42" s="12"/>
      <c r="I42" s="12" t="s">
        <v>28</v>
      </c>
      <c r="J42" s="12"/>
      <c r="K42" s="12"/>
    </row>
    <row r="43" spans="1:11" ht="15.75" thickBot="1" x14ac:dyDescent="0.3">
      <c r="A43" s="11" t="s">
        <v>161</v>
      </c>
      <c r="B43" s="9">
        <v>305</v>
      </c>
      <c r="C43" s="12">
        <v>7042.8</v>
      </c>
      <c r="D43" s="12"/>
      <c r="E43" s="12"/>
      <c r="F43" s="12"/>
      <c r="G43" s="12"/>
      <c r="H43" s="12"/>
      <c r="I43" s="12">
        <v>7042.8</v>
      </c>
      <c r="J43" s="12"/>
      <c r="K43" s="12"/>
    </row>
    <row r="44" spans="1:11" ht="26.25" thickBot="1" x14ac:dyDescent="0.3">
      <c r="A44" s="11" t="s">
        <v>162</v>
      </c>
      <c r="B44" s="9">
        <v>306</v>
      </c>
      <c r="C44" s="12">
        <v>7042.8</v>
      </c>
      <c r="D44" s="12"/>
      <c r="E44" s="12"/>
      <c r="F44" s="12"/>
      <c r="G44" s="12"/>
      <c r="H44" s="12"/>
      <c r="I44" s="12">
        <v>7042.8</v>
      </c>
      <c r="J44" s="12"/>
      <c r="K44" s="12"/>
    </row>
    <row r="45" spans="1:11" ht="15.75" thickBot="1" x14ac:dyDescent="0.3">
      <c r="A45" s="11" t="s">
        <v>163</v>
      </c>
      <c r="B45" s="9">
        <v>310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5.75" thickBot="1" x14ac:dyDescent="0.3">
      <c r="A46" s="11" t="s">
        <v>164</v>
      </c>
      <c r="B46" s="9">
        <v>311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13" t="s">
        <v>43</v>
      </c>
      <c r="B47" s="184">
        <v>312</v>
      </c>
      <c r="C47" s="179"/>
      <c r="D47" s="179"/>
      <c r="E47" s="179"/>
      <c r="F47" s="179"/>
      <c r="G47" s="179"/>
      <c r="H47" s="179"/>
      <c r="I47" s="179"/>
      <c r="J47" s="179"/>
      <c r="K47" s="179"/>
    </row>
    <row r="48" spans="1:11" ht="15.75" thickBot="1" x14ac:dyDescent="0.3">
      <c r="A48" s="14" t="s">
        <v>44</v>
      </c>
      <c r="B48" s="185"/>
      <c r="C48" s="180"/>
      <c r="D48" s="180"/>
      <c r="E48" s="180"/>
      <c r="F48" s="180"/>
      <c r="G48" s="180"/>
      <c r="H48" s="180"/>
      <c r="I48" s="180"/>
      <c r="J48" s="180"/>
      <c r="K48" s="180"/>
    </row>
    <row r="49" spans="1:11" ht="26.25" thickBot="1" x14ac:dyDescent="0.3">
      <c r="A49" s="14" t="s">
        <v>151</v>
      </c>
      <c r="B49" s="9">
        <v>313</v>
      </c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6.25" thickBot="1" x14ac:dyDescent="0.3">
      <c r="A50" s="14" t="s">
        <v>152</v>
      </c>
      <c r="B50" s="9">
        <v>314</v>
      </c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.75" thickBot="1" x14ac:dyDescent="0.3">
      <c r="A51" s="11" t="s">
        <v>47</v>
      </c>
      <c r="B51" s="9">
        <v>315</v>
      </c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5.75" x14ac:dyDescent="0.25">
      <c r="A52" s="16"/>
    </row>
    <row r="53" spans="1:11" ht="16.5" customHeight="1" x14ac:dyDescent="0.25">
      <c r="A53" s="158" t="s">
        <v>99</v>
      </c>
      <c r="B53" s="80"/>
      <c r="C53" s="146" t="s">
        <v>243</v>
      </c>
      <c r="D53" s="146"/>
      <c r="E53" s="93"/>
      <c r="F53" s="146" t="s">
        <v>255</v>
      </c>
      <c r="G53" s="146"/>
      <c r="H53" s="146"/>
      <c r="I53" s="146"/>
    </row>
    <row r="54" spans="1:11" ht="16.5" thickBot="1" x14ac:dyDescent="0.3">
      <c r="A54" s="158"/>
      <c r="B54" s="80"/>
      <c r="C54" s="150"/>
      <c r="D54" s="150"/>
      <c r="E54" s="32"/>
      <c r="F54" s="150"/>
      <c r="G54" s="150"/>
      <c r="H54" s="150"/>
      <c r="I54" s="150"/>
    </row>
    <row r="55" spans="1:11" ht="25.5" customHeight="1" x14ac:dyDescent="0.25">
      <c r="A55" s="80"/>
      <c r="B55" s="57"/>
      <c r="C55" s="151" t="s">
        <v>100</v>
      </c>
      <c r="D55" s="151"/>
      <c r="E55" s="57"/>
      <c r="F55" s="151" t="s">
        <v>101</v>
      </c>
      <c r="G55" s="151"/>
      <c r="H55" s="151"/>
      <c r="I55" s="151"/>
    </row>
    <row r="56" spans="1:11" ht="15.75" x14ac:dyDescent="0.25">
      <c r="A56" s="80"/>
      <c r="B56" s="57"/>
      <c r="C56" s="57"/>
      <c r="D56" s="57"/>
      <c r="E56" s="57"/>
      <c r="F56" s="29"/>
      <c r="G56" s="29"/>
      <c r="H56" s="29"/>
      <c r="I56" s="29"/>
    </row>
    <row r="57" spans="1:11" ht="16.5" thickBot="1" x14ac:dyDescent="0.3">
      <c r="A57" s="80"/>
      <c r="B57" s="57"/>
      <c r="C57" s="57"/>
      <c r="D57" s="57"/>
      <c r="E57" s="58"/>
      <c r="F57" s="29"/>
      <c r="G57" s="29"/>
      <c r="H57" s="29"/>
      <c r="I57" s="29"/>
    </row>
    <row r="58" spans="1:11" ht="15.75" x14ac:dyDescent="0.25">
      <c r="A58" s="80"/>
      <c r="B58" s="57"/>
      <c r="C58" s="57"/>
      <c r="D58" s="57"/>
      <c r="E58" s="57" t="s">
        <v>102</v>
      </c>
      <c r="F58" s="29"/>
      <c r="G58" s="29"/>
      <c r="H58" s="29"/>
      <c r="I58" s="29"/>
    </row>
    <row r="59" spans="1:11" ht="15.75" x14ac:dyDescent="0.25">
      <c r="A59" s="56"/>
      <c r="B59" s="29"/>
      <c r="C59" s="29"/>
      <c r="D59" s="29"/>
      <c r="E59" s="29"/>
      <c r="F59" s="29"/>
      <c r="G59" s="29"/>
      <c r="H59" s="29"/>
      <c r="I59" s="29"/>
    </row>
    <row r="60" spans="1:11" ht="15.75" x14ac:dyDescent="0.25">
      <c r="A60" s="28" t="s">
        <v>239</v>
      </c>
      <c r="B60" s="29"/>
      <c r="C60" s="29"/>
      <c r="D60" s="29"/>
      <c r="E60" s="29"/>
      <c r="F60" s="29"/>
      <c r="G60" s="29"/>
      <c r="H60" s="29"/>
      <c r="I60" s="29"/>
    </row>
    <row r="61" spans="1:11" ht="15.75" x14ac:dyDescent="0.25">
      <c r="A61" s="28" t="s">
        <v>240</v>
      </c>
      <c r="B61" s="29"/>
      <c r="C61" s="29"/>
      <c r="D61" s="29"/>
      <c r="E61" s="29"/>
      <c r="F61" s="29"/>
      <c r="G61" s="29"/>
      <c r="H61" s="29"/>
      <c r="I61" s="29"/>
    </row>
    <row r="62" spans="1:11" ht="15.75" x14ac:dyDescent="0.25">
      <c r="A62" s="28" t="s">
        <v>241</v>
      </c>
      <c r="B62" s="29"/>
      <c r="C62" s="29"/>
      <c r="D62" s="29"/>
      <c r="E62" s="29"/>
      <c r="F62" s="29"/>
      <c r="G62" s="29"/>
      <c r="H62" s="29"/>
      <c r="I62" s="29"/>
    </row>
    <row r="63" spans="1:11" x14ac:dyDescent="0.25">
      <c r="A63" s="29"/>
      <c r="B63" s="29"/>
      <c r="C63" s="29"/>
      <c r="D63" s="29"/>
      <c r="E63" s="29"/>
      <c r="F63" s="29"/>
      <c r="G63" s="29"/>
      <c r="H63" s="29"/>
      <c r="I63" s="29"/>
    </row>
    <row r="64" spans="1:11" ht="15.75" x14ac:dyDescent="0.25">
      <c r="A64" s="56"/>
      <c r="B64" s="29"/>
      <c r="C64" s="29"/>
      <c r="D64" s="29"/>
      <c r="E64" s="29"/>
      <c r="F64" s="29"/>
      <c r="G64" s="29"/>
      <c r="H64" s="29"/>
      <c r="I64" s="29"/>
    </row>
  </sheetData>
  <mergeCells count="42">
    <mergeCell ref="C53:D54"/>
    <mergeCell ref="F53:I54"/>
    <mergeCell ref="F55:I55"/>
    <mergeCell ref="C55:D55"/>
    <mergeCell ref="K47:K48"/>
    <mergeCell ref="B6:B7"/>
    <mergeCell ref="A16:A18"/>
    <mergeCell ref="B16:B18"/>
    <mergeCell ref="D16:K16"/>
    <mergeCell ref="D17:E17"/>
    <mergeCell ref="F17:G17"/>
    <mergeCell ref="H17:H18"/>
    <mergeCell ref="I17:I18"/>
    <mergeCell ref="J17:K17"/>
    <mergeCell ref="A15:K15"/>
    <mergeCell ref="G29:G30"/>
    <mergeCell ref="H29:H30"/>
    <mergeCell ref="I29:I30"/>
    <mergeCell ref="J29:J30"/>
    <mergeCell ref="I47:I48"/>
    <mergeCell ref="J47:J48"/>
    <mergeCell ref="B29:B30"/>
    <mergeCell ref="C29:C30"/>
    <mergeCell ref="D29:D30"/>
    <mergeCell ref="E29:E30"/>
    <mergeCell ref="F29:F30"/>
    <mergeCell ref="A53:A54"/>
    <mergeCell ref="A2:K2"/>
    <mergeCell ref="A3:K3"/>
    <mergeCell ref="A4:K4"/>
    <mergeCell ref="K29:K30"/>
    <mergeCell ref="A34:K34"/>
    <mergeCell ref="A38:K38"/>
    <mergeCell ref="B47:B48"/>
    <mergeCell ref="C47:C48"/>
    <mergeCell ref="D47:D48"/>
    <mergeCell ref="E47:E48"/>
    <mergeCell ref="F47:F48"/>
    <mergeCell ref="G47:G48"/>
    <mergeCell ref="B9:J9"/>
    <mergeCell ref="H47:H48"/>
    <mergeCell ref="A20:K20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№ 1-закупки</vt:lpstr>
      <vt:lpstr>№ 2-закупки</vt:lpstr>
      <vt:lpstr>№ 1а-закупки</vt:lpstr>
      <vt:lpstr>'№ 1-закупки'!Область_печати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2018-08-01T12:05:54Z</dcterms:modified>
</cp:coreProperties>
</file>